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9996" windowHeight="5460" activeTab="3"/>
  </bookViews>
  <sheets>
    <sheet name="Приложение 1" sheetId="1" r:id="rId1"/>
    <sheet name="Приложение 2" sheetId="2" r:id="rId2"/>
    <sheet name="Приложение 2.1" sheetId="3" r:id="rId3"/>
    <sheet name="Приложение 3" sheetId="4" r:id="rId4"/>
  </sheets>
  <definedNames>
    <definedName name="_xlnm.Print_Area" localSheetId="0">'Приложение 1'!$A$1:$K$35</definedName>
    <definedName name="_xlnm.Print_Area" localSheetId="1">'Приложение 2'!$A$1:$H$57</definedName>
    <definedName name="_xlnm.Print_Area" localSheetId="2">'Приложение 2.1'!$A$1:$J$51</definedName>
  </definedNames>
  <calcPr fullCalcOnLoad="1"/>
</workbook>
</file>

<file path=xl/sharedStrings.xml><?xml version="1.0" encoding="utf-8"?>
<sst xmlns="http://schemas.openxmlformats.org/spreadsheetml/2006/main" count="460" uniqueCount="223">
  <si>
    <t>Белоярского района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</si>
  <si>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</si>
  <si>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</si>
  <si>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</si>
  <si>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</si>
  <si>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</si>
  <si>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</si>
  <si>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</si>
  <si>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</si>
  <si>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</si>
  <si>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</si>
  <si>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</si>
  <si>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</si>
  <si>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</si>
  <si>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</si>
  <si>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</si>
  <si>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</si>
  <si>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</si>
  <si>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</si>
  <si>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</si>
  <si>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</si>
  <si>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</si>
  <si>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Строительство автомобильных дорог общего пользования местного значения, км.</t>
  </si>
  <si>
    <t>Реконструкция автомобильных дорог общего пользования местного значения, км.</t>
  </si>
  <si>
    <t>0,565</t>
  </si>
  <si>
    <t>Ремонт автомобильных дорог общего пользования местного значения, км.</t>
  </si>
  <si>
    <t>0</t>
  </si>
  <si>
    <t>Количество рейсов воздушного транспорта в год, ед.</t>
  </si>
  <si>
    <t>225</t>
  </si>
  <si>
    <t>Количество рейсов</t>
  </si>
  <si>
    <t>автомобильного транспорта в год, ед.</t>
  </si>
  <si>
    <t>8472</t>
  </si>
  <si>
    <t>Количество парковок и стоянок автотранспорта, ед.</t>
  </si>
  <si>
    <t>35</t>
  </si>
  <si>
    <t>1400</t>
  </si>
  <si>
    <t>1430</t>
  </si>
  <si>
    <t>1460</t>
  </si>
  <si>
    <t>1490</t>
  </si>
  <si>
    <t>7500</t>
  </si>
  <si>
    <t>7700</t>
  </si>
  <si>
    <t>Количество светофорных объектов на УДС, шт.</t>
  </si>
  <si>
    <t>Приложение 2</t>
  </si>
  <si>
    <t>Наименование мероприятий муниципальной программы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</si>
  <si>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</si>
  <si>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</si>
  <si>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</si>
  <si>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</si>
  <si>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</si>
  <si>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</si>
  <si>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</si>
  <si>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Всего:</t>
  </si>
  <si>
    <t>бюджет автономного округа</t>
  </si>
  <si>
    <t>бюджет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</si>
  <si>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</si>
  <si>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</si>
  <si>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</si>
  <si>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</si>
  <si>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</si>
  <si>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</si>
  <si>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Подпрограмма 3 «Повышение безопасности дорожного движения Белоярского района»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</si>
  <si>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</si>
  <si>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</si>
  <si>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</si>
  <si>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</si>
  <si>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</si>
  <si>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</si>
  <si>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</si>
  <si>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</si>
  <si>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</si>
  <si>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</si>
  <si>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</si>
  <si>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Содержание улично-дорожной сети в Белоярском районе</t>
  </si>
  <si>
    <t>Установка и ремонттехнических средств организации дорожного движения</t>
  </si>
  <si>
    <t>Итого по подпрограмме 3</t>
  </si>
  <si>
    <t>Итого по муниципальной прграмме</t>
  </si>
  <si>
    <t>Водный транспорт</t>
  </si>
  <si>
    <t>___________________________</t>
  </si>
  <si>
    <t>__________________</t>
  </si>
  <si>
    <t>Приложение 1</t>
  </si>
  <si>
    <t>2015 год</t>
  </si>
  <si>
    <t>2014 год</t>
  </si>
  <si>
    <t>УКС,  УТиС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</si>
  <si>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</si>
  <si>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</si>
  <si>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>УТиС, КМС</t>
  </si>
  <si>
    <t>1.2.</t>
  </si>
  <si>
    <t>Ремонт ВПП</t>
  </si>
  <si>
    <t>1.3.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</si>
  <si>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</si>
  <si>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</si>
  <si>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</si>
  <si>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</si>
  <si>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</si>
  <si>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</si>
  <si>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</si>
  <si>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</si>
  <si>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</si>
  <si>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Перечень объектов капитального строительства,</t>
  </si>
  <si>
    <t>предусмотренных государственной программой Ханты-Мансийского автономного округа – Югры «Развитие транспортной системы Ханты-Мансийского автономного округа – Югры на 2014 - 2020 годы»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</si>
  <si>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</si>
  <si>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</si>
  <si>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</si>
  <si>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</si>
  <si>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</si>
  <si>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</si>
  <si>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Белоярский район</t>
  </si>
  <si>
    <t xml:space="preserve">Реконструкция вертолетной площадки в  д. Нумто </t>
  </si>
  <si>
    <t>900 кв.м.</t>
  </si>
  <si>
    <t>бюджет автономного округа,  местный бюджет</t>
  </si>
  <si>
    <t>Реконструкция вертолетной площадки в д. Юильск</t>
  </si>
  <si>
    <t>Реконструкция вертолетной площадки в с. Полноват</t>
  </si>
  <si>
    <t>Реконструкция вертолетной площадки в с. Ванзеват</t>
  </si>
  <si>
    <t>Реконструкция вертолетной площадки в д. Пашторы</t>
  </si>
  <si>
    <t>Реконструкция вертолетной площадки в с. Тугияны</t>
  </si>
  <si>
    <t>Реконструкция вертолетной площадки в  п. Сосновка</t>
  </si>
  <si>
    <t xml:space="preserve">Строительство автомобильной дороги Югорск – Советский – Верхний Казым – Надым (до границы ХМАО), участок км 474,7 – км 488,9. Мост через р. Ай-Хотьехан; Мост через р. Вон-Хольненгъехан </t>
  </si>
  <si>
    <t>0,104 км</t>
  </si>
  <si>
    <t>программа "Сотрудничество"</t>
  </si>
  <si>
    <t>Строительство автомобильной дороги Югорск – Советский – Верхний Казым – Надым (до границы ХМАО) на участке Андра - Верхний Казым - Надым (до границы ХМАО), участок км 434 – км 528. Участок км 475 (Сосновка) - км 489 (от поворота на Сорум)</t>
  </si>
  <si>
    <t>14,0 км</t>
  </si>
  <si>
    <t>иные внебюджетные источники</t>
  </si>
  <si>
    <t>Строительство автомобильной дороги г.Югорск – г.Советский – п.Верхнеказымский, участок   км 475 (п.Сосновка) – граница Ханты-Мансийского автономного округа - Югры (ПИР)</t>
  </si>
  <si>
    <t>53,0 км</t>
  </si>
  <si>
    <t>12.</t>
  </si>
  <si>
    <t>бюджет автономного округа, бюджет муниципального образования</t>
  </si>
  <si>
    <t>Реконструкция автомобильной дороги в с.Полноват Белоярского района. 2 этап</t>
  </si>
  <si>
    <t>1727,0                                     2012,18 со съездами</t>
  </si>
  <si>
    <t>2018-2020</t>
  </si>
  <si>
    <t>Объездная автомобильная дорога на участке в 6 микрорайоне г.Белоярский. 1 этап</t>
  </si>
  <si>
    <t>Реконструкция автомобильных дорог г.Белоярский. 1 этап – участок перекресток ул.Молодости – ул.Центральная до перекрестка ул. Боковая – микрорайон Геологов (окончание)</t>
  </si>
  <si>
    <t>2016-2018</t>
  </si>
  <si>
    <t xml:space="preserve"> «Реконструкция автомобильных дорог г.Белоярский. 2 этап – ул.Центральная (участок Гостиница – ул.Молодости)</t>
  </si>
  <si>
    <t>1,664 км</t>
  </si>
  <si>
    <t xml:space="preserve"> «Реконструкция автомобильных дорог г.Белоярский. 3 этап – ул.Центральная (участок  ул.Молодости-Аэропорт)</t>
  </si>
  <si>
    <t>Объездная автомобильная дорога на участке в микрорайоне "Мирный" г.Белоярский. 1 этап (окончание)</t>
  </si>
  <si>
    <t>1.</t>
  </si>
  <si>
    <t>2.</t>
  </si>
  <si>
    <t>3.</t>
  </si>
  <si>
    <t>4.</t>
  </si>
  <si>
    <t>5.</t>
  </si>
  <si>
    <t>6.</t>
  </si>
  <si>
    <t>7.</t>
  </si>
  <si>
    <t>бюджет муниципального образования</t>
  </si>
  <si>
    <t>8.</t>
  </si>
  <si>
    <t>9.</t>
  </si>
  <si>
    <t>10.</t>
  </si>
  <si>
    <t>11.</t>
  </si>
  <si>
    <t>13.</t>
  </si>
  <si>
    <t>14.</t>
  </si>
  <si>
    <t>15.</t>
  </si>
  <si>
    <t>16.</t>
  </si>
  <si>
    <t>2013-2014; 2015</t>
  </si>
  <si>
    <t xml:space="preserve">2018-2020 </t>
  </si>
  <si>
    <t>Приложение 3</t>
  </si>
  <si>
    <t>Количество  дорожных знаков на УДС, ед.</t>
  </si>
  <si>
    <t>Протяженность обслуживаемой УДС, м.п.</t>
  </si>
  <si>
    <t>к муниципальной программе Белоярского района</t>
  </si>
  <si>
    <t>«Развитие транспортной системы на 2014 - 2020 годы»</t>
  </si>
  <si>
    <t>Перечень основных мероприятий муниципальной программы, объемы и источники их финансирования 
на 2014-2015 годы</t>
  </si>
  <si>
    <t>Источники финансирования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</si>
  <si>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</si>
  <si>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</si>
  <si>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</si>
  <si>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</si>
  <si>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</si>
  <si>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Итого по задаче 2</t>
  </si>
  <si>
    <t>УКС                           УТиС</t>
  </si>
  <si>
    <t>Цель «Создание условий для обеспечения транспортного обслуживания населения Белоярского района»</t>
  </si>
  <si>
    <t>Задача 3. Организация регулярных перевозок пассажиров и багажа автомобильным (кроме такси), воздушным и водным транспортом</t>
  </si>
  <si>
    <t>3.1</t>
  </si>
  <si>
    <t>3.2</t>
  </si>
  <si>
    <t>3.3</t>
  </si>
  <si>
    <t>3.4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</si>
  <si>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</si>
  <si>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</si>
  <si>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</si>
  <si>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</si>
  <si>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</si>
  <si>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</si>
  <si>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</si>
  <si>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</si>
  <si>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</si>
  <si>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</si>
  <si>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</si>
  <si>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</si>
  <si>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</si>
  <si>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</si>
  <si>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района(далее - УКС)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</si>
  <si>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</si>
  <si>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</si>
  <si>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</si>
  <si>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</si>
  <si>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</si>
  <si>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</si>
  <si>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</si>
  <si>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</si>
  <si>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</si>
  <si>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</si>
  <si>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</si>
  <si>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</si>
  <si>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</si>
  <si>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</si>
  <si>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</t>
  </si>
  <si>
    <t>Целевые показатели муниципальной программы</t>
  </si>
  <si>
    <t>______________</t>
  </si>
  <si>
    <t>-</t>
  </si>
  <si>
    <t>Количество отремонтированных ВПП  ед.</t>
  </si>
  <si>
    <t>3. Подпрограмма 3  «Повышение безопасности дорожного движения в Белоярском районе»</t>
  </si>
  <si>
    <t>2011–2016</t>
  </si>
  <si>
    <t>2015-2016; 2020</t>
  </si>
  <si>
    <t>программа "Сотрудничество", Федеральный бюджет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</si>
  <si>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</si>
  <si>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</si>
  <si>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</si>
  <si>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</si>
  <si>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r>
      <t>Строительство (реконструкция), капитальный ремонт и ремонт автомобильных дорог общего пользования местного значени</t>
    </r>
    <r>
      <rPr>
        <sz val="10"/>
        <rFont val="Times New Roman"/>
        <family val="1"/>
      </rPr>
      <t>я (1.1-1.3)</t>
    </r>
  </si>
  <si>
    <t>Устройство светофорного объекта на пересечении улицы Боковая и микрорайона Геологов</t>
  </si>
  <si>
    <t>1,576 км</t>
  </si>
  <si>
    <t>к постановлению администрации  Белоярского района</t>
  </si>
  <si>
    <t>1,138 км</t>
  </si>
  <si>
    <t>1,329 км</t>
  </si>
  <si>
    <t>0,685 км</t>
  </si>
  <si>
    <t>от 28 июня 2016 года № 629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</si>
</sst>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_р_._-;\-* #,##0.00_р_._-;_-* &quot;-&quot;?_р_._-;_-@_-"/>
    <numFmt numFmtId="182" formatCode="_-* #,##0.000_р_._-;\-* #,##0.000_р_._-;_-* &quot;-&quot;?_р_._-;_-@_-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1" fillId="0" borderId="0" xfId="51" applyNumberFormat="1" applyFont="1" applyFill="1" applyBorder="1" applyAlignment="1" applyProtection="1">
      <alignment vertical="top"/>
      <protection/>
    </xf>
    <xf numFmtId="0" fontId="0" fillId="0" borderId="0" xfId="51" applyNumberFormat="1" applyFont="1" applyFill="1" applyBorder="1" applyAlignment="1" applyProtection="1">
      <alignment vertical="top"/>
      <protection/>
    </xf>
    <xf numFmtId="0" fontId="9" fillId="0" borderId="0" xfId="53" applyFont="1" applyAlignment="1">
      <alignment horizontal="right" vertical="center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34" borderId="11" xfId="51" applyNumberFormat="1" applyFont="1" applyFill="1" applyBorder="1" applyAlignment="1" applyProtection="1">
      <alignment horizontal="left" vertical="center"/>
      <protection/>
    </xf>
    <xf numFmtId="0" fontId="1" fillId="34" borderId="13" xfId="51" applyNumberFormat="1" applyFont="1" applyFill="1" applyBorder="1" applyAlignment="1" applyProtection="1">
      <alignment horizontal="center" vertical="center"/>
      <protection/>
    </xf>
    <xf numFmtId="164" fontId="1" fillId="34" borderId="11" xfId="51" applyNumberFormat="1" applyFont="1" applyFill="1" applyBorder="1" applyAlignment="1" applyProtection="1">
      <alignment horizontal="center" vertical="center"/>
      <protection/>
    </xf>
    <xf numFmtId="0" fontId="1" fillId="34" borderId="13" xfId="51" applyNumberFormat="1" applyFont="1" applyFill="1" applyBorder="1" applyAlignment="1" applyProtection="1">
      <alignment horizontal="center" vertical="center" wrapText="1"/>
      <protection/>
    </xf>
    <xf numFmtId="0" fontId="1" fillId="34" borderId="10" xfId="51" applyNumberFormat="1" applyFont="1" applyFill="1" applyBorder="1" applyAlignment="1" applyProtection="1">
      <alignment horizontal="center" vertical="center" wrapText="1"/>
      <protection/>
    </xf>
    <xf numFmtId="164" fontId="1" fillId="34" borderId="11" xfId="51" applyNumberFormat="1" applyFont="1" applyFill="1" applyBorder="1" applyAlignment="1" applyProtection="1">
      <alignment horizontal="center" vertical="center" wrapText="1"/>
      <protection/>
    </xf>
    <xf numFmtId="0" fontId="1" fillId="34" borderId="13" xfId="51" applyNumberFormat="1" applyFont="1" applyFill="1" applyBorder="1" applyAlignment="1" applyProtection="1">
      <alignment horizontal="center" vertical="top"/>
      <protection/>
    </xf>
    <xf numFmtId="0" fontId="1" fillId="34" borderId="13" xfId="51" applyNumberFormat="1" applyFont="1" applyFill="1" applyBorder="1" applyAlignment="1" applyProtection="1">
      <alignment horizontal="left" vertical="top"/>
      <protection/>
    </xf>
    <xf numFmtId="0" fontId="1" fillId="34" borderId="11" xfId="51" applyNumberFormat="1" applyFont="1" applyFill="1" applyBorder="1" applyAlignment="1" applyProtection="1">
      <alignment horizontal="left" vertical="top" wrapText="1"/>
      <protection/>
    </xf>
    <xf numFmtId="0" fontId="0" fillId="34" borderId="10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 wrapText="1"/>
      <protection/>
    </xf>
    <xf numFmtId="0" fontId="1" fillId="0" borderId="13" xfId="51" applyNumberFormat="1" applyFont="1" applyFill="1" applyBorder="1" applyAlignment="1" applyProtection="1">
      <alignment horizontal="center" vertical="center" wrapText="1"/>
      <protection/>
    </xf>
    <xf numFmtId="164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34" borderId="11" xfId="51" applyNumberFormat="1" applyFont="1" applyFill="1" applyBorder="1" applyAlignment="1" applyProtection="1">
      <alignment horizontal="center" vertical="center"/>
      <protection/>
    </xf>
    <xf numFmtId="0" fontId="1" fillId="34" borderId="11" xfId="51" applyNumberFormat="1" applyFont="1" applyFill="1" applyBorder="1" applyAlignment="1" applyProtection="1">
      <alignment horizontal="center" vertical="center" wrapText="1"/>
      <protection/>
    </xf>
    <xf numFmtId="164" fontId="1" fillId="34" borderId="11" xfId="51" applyNumberFormat="1" applyFont="1" applyFill="1" applyBorder="1" applyAlignment="1" applyProtection="1">
      <alignment horizontal="center" vertical="center" readingOrder="1"/>
      <protection/>
    </xf>
    <xf numFmtId="0" fontId="1" fillId="0" borderId="12" xfId="51" applyNumberFormat="1" applyFont="1" applyFill="1" applyBorder="1" applyAlignment="1" applyProtection="1">
      <alignment horizontal="left" vertical="top"/>
      <protection/>
    </xf>
    <xf numFmtId="164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left" vertical="top" wrapText="1"/>
      <protection/>
    </xf>
    <xf numFmtId="0" fontId="1" fillId="0" borderId="12" xfId="51" applyNumberFormat="1" applyFont="1" applyFill="1" applyBorder="1" applyAlignment="1" applyProtection="1">
      <alignment horizontal="left" vertical="top" indent="2"/>
      <protection/>
    </xf>
    <xf numFmtId="0" fontId="1" fillId="0" borderId="14" xfId="51" applyNumberFormat="1" applyFont="1" applyFill="1" applyBorder="1" applyAlignment="1" applyProtection="1">
      <alignment horizontal="left" vertical="top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Border="1" applyAlignment="1">
      <alignment vertical="center" wrapText="1"/>
      <protection/>
    </xf>
    <xf numFmtId="180" fontId="10" fillId="0" borderId="0" xfId="53" applyNumberFormat="1" applyFont="1" applyBorder="1" applyAlignment="1">
      <alignment horizontal="center" vertical="center" wrapText="1"/>
      <protection/>
    </xf>
    <xf numFmtId="180" fontId="10" fillId="34" borderId="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vertical="center"/>
      <protection/>
    </xf>
    <xf numFmtId="0" fontId="11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right" vertical="center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vertical="center" wrapText="1"/>
      <protection/>
    </xf>
    <xf numFmtId="180" fontId="7" fillId="0" borderId="11" xfId="53" applyNumberFormat="1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center" wrapText="1"/>
      <protection/>
    </xf>
    <xf numFmtId="180" fontId="11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1" fillId="0" borderId="14" xfId="51" applyNumberFormat="1" applyFont="1" applyFill="1" applyBorder="1" applyAlignment="1" applyProtection="1">
      <alignment horizontal="left" vertical="top" indent="2"/>
      <protection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9" fillId="33" borderId="11" xfId="52" applyFont="1" applyFill="1" applyBorder="1" applyAlignment="1">
      <alignment horizontal="left" vertical="center" wrapText="1"/>
      <protection/>
    </xf>
    <xf numFmtId="0" fontId="49" fillId="33" borderId="11" xfId="52" applyFont="1" applyFill="1" applyBorder="1" applyAlignment="1">
      <alignment horizontal="center" vertical="center"/>
      <protection/>
    </xf>
    <xf numFmtId="0" fontId="50" fillId="35" borderId="1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1" xfId="53" applyFont="1" applyBorder="1" applyAlignment="1">
      <alignment horizontal="left" vertical="center" wrapText="1"/>
      <protection/>
    </xf>
    <xf numFmtId="49" fontId="11" fillId="0" borderId="11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16" fontId="11" fillId="0" borderId="11" xfId="53" applyNumberFormat="1" applyFont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53" applyFont="1" applyAlignment="1">
      <alignment horizontal="center" vertical="center"/>
      <protection/>
    </xf>
    <xf numFmtId="164" fontId="1" fillId="0" borderId="11" xfId="51" applyNumberFormat="1" applyFont="1" applyFill="1" applyBorder="1" applyAlignment="1" applyProtection="1">
      <alignment horizontal="center" vertical="center" wrapText="1"/>
      <protection/>
    </xf>
    <xf numFmtId="164" fontId="1" fillId="0" borderId="11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ont="1" applyFill="1" applyBorder="1" applyAlignment="1" applyProtection="1">
      <alignment horizontal="center" vertical="top"/>
      <protection/>
    </xf>
    <xf numFmtId="164" fontId="1" fillId="0" borderId="12" xfId="51" applyNumberFormat="1" applyFont="1" applyFill="1" applyBorder="1" applyAlignment="1" applyProtection="1">
      <alignment horizontal="center" vertical="center"/>
      <protection/>
    </xf>
    <xf numFmtId="0" fontId="0" fillId="0" borderId="11" xfId="51" applyNumberFormat="1" applyFont="1" applyFill="1" applyBorder="1" applyAlignment="1" applyProtection="1">
      <alignment horizontal="center" vertical="top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2" xfId="51" applyNumberFormat="1" applyFont="1" applyFill="1" applyBorder="1" applyAlignment="1" applyProtection="1">
      <alignment horizontal="center" vertical="center"/>
      <protection/>
    </xf>
    <xf numFmtId="0" fontId="1" fillId="0" borderId="14" xfId="51" applyNumberFormat="1" applyFont="1" applyFill="1" applyBorder="1" applyAlignment="1" applyProtection="1">
      <alignment horizontal="center" vertical="center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8" xfId="51" applyNumberFormat="1" applyFont="1" applyFill="1" applyBorder="1" applyAlignment="1" applyProtection="1">
      <alignment horizontal="center" vertical="center" wrapText="1"/>
      <protection/>
    </xf>
    <xf numFmtId="0" fontId="1" fillId="0" borderId="19" xfId="51" applyNumberFormat="1" applyFont="1" applyFill="1" applyBorder="1" applyAlignment="1" applyProtection="1">
      <alignment horizontal="center" vertical="center" wrapText="1"/>
      <protection/>
    </xf>
    <xf numFmtId="0" fontId="1" fillId="0" borderId="20" xfId="51" applyNumberFormat="1" applyFont="1" applyFill="1" applyBorder="1" applyAlignment="1" applyProtection="1">
      <alignment horizontal="center" vertical="center" wrapText="1"/>
      <protection/>
    </xf>
    <xf numFmtId="0" fontId="1" fillId="0" borderId="13" xfId="51" applyNumberFormat="1" applyFont="1" applyFill="1" applyBorder="1" applyAlignment="1" applyProtection="1">
      <alignment vertical="center"/>
      <protection/>
    </xf>
    <xf numFmtId="0" fontId="1" fillId="0" borderId="16" xfId="51" applyNumberFormat="1" applyFont="1" applyFill="1" applyBorder="1" applyAlignment="1" applyProtection="1">
      <alignment vertical="center"/>
      <protection/>
    </xf>
    <xf numFmtId="0" fontId="1" fillId="0" borderId="17" xfId="51" applyNumberFormat="1" applyFont="1" applyFill="1" applyBorder="1" applyAlignment="1" applyProtection="1">
      <alignment vertical="center"/>
      <protection/>
    </xf>
    <xf numFmtId="0" fontId="1" fillId="0" borderId="13" xfId="51" applyNumberFormat="1" applyFont="1" applyFill="1" applyBorder="1" applyAlignment="1" applyProtection="1">
      <alignment vertical="top"/>
      <protection/>
    </xf>
    <xf numFmtId="0" fontId="1" fillId="0" borderId="16" xfId="51" applyNumberFormat="1" applyFont="1" applyFill="1" applyBorder="1" applyAlignment="1" applyProtection="1">
      <alignment vertical="top"/>
      <protection/>
    </xf>
    <xf numFmtId="0" fontId="1" fillId="0" borderId="17" xfId="51" applyNumberFormat="1" applyFont="1" applyFill="1" applyBorder="1" applyAlignment="1" applyProtection="1">
      <alignment vertical="top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0" fillId="0" borderId="14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center" vertical="top"/>
      <protection/>
    </xf>
    <xf numFmtId="0" fontId="1" fillId="34" borderId="12" xfId="51" applyNumberFormat="1" applyFont="1" applyFill="1" applyBorder="1" applyAlignment="1" applyProtection="1">
      <alignment horizontal="center" vertical="center"/>
      <protection/>
    </xf>
    <xf numFmtId="0" fontId="1" fillId="34" borderId="14" xfId="51" applyNumberFormat="1" applyFont="1" applyFill="1" applyBorder="1" applyAlignment="1" applyProtection="1">
      <alignment horizontal="center" vertical="center"/>
      <protection/>
    </xf>
    <xf numFmtId="0" fontId="1" fillId="34" borderId="10" xfId="51" applyNumberFormat="1" applyFont="1" applyFill="1" applyBorder="1" applyAlignment="1" applyProtection="1">
      <alignment horizontal="center" vertical="center"/>
      <protection/>
    </xf>
    <xf numFmtId="0" fontId="1" fillId="34" borderId="12" xfId="51" applyNumberFormat="1" applyFont="1" applyFill="1" applyBorder="1" applyAlignment="1" applyProtection="1">
      <alignment horizontal="center" vertical="center" wrapText="1"/>
      <protection/>
    </xf>
    <xf numFmtId="0" fontId="0" fillId="34" borderId="14" xfId="51" applyNumberFormat="1" applyFont="1" applyFill="1" applyBorder="1" applyAlignment="1" applyProtection="1">
      <alignment horizontal="center" vertical="center"/>
      <protection/>
    </xf>
    <xf numFmtId="0" fontId="0" fillId="34" borderId="10" xfId="51" applyNumberFormat="1" applyFont="1" applyFill="1" applyBorder="1" applyAlignment="1" applyProtection="1">
      <alignment horizontal="center" vertical="center"/>
      <protection/>
    </xf>
    <xf numFmtId="0" fontId="1" fillId="34" borderId="13" xfId="51" applyNumberFormat="1" applyFont="1" applyFill="1" applyBorder="1" applyAlignment="1" applyProtection="1">
      <alignment horizontal="center" vertical="top"/>
      <protection/>
    </xf>
    <xf numFmtId="0" fontId="1" fillId="34" borderId="16" xfId="51" applyNumberFormat="1" applyFont="1" applyFill="1" applyBorder="1" applyAlignment="1" applyProtection="1">
      <alignment horizontal="center" vertical="top"/>
      <protection/>
    </xf>
    <xf numFmtId="0" fontId="1" fillId="34" borderId="13" xfId="51" applyNumberFormat="1" applyFont="1" applyFill="1" applyBorder="1" applyAlignment="1" applyProtection="1">
      <alignment horizontal="center" vertical="center" wrapText="1"/>
      <protection/>
    </xf>
    <xf numFmtId="0" fontId="1" fillId="34" borderId="16" xfId="51" applyNumberFormat="1" applyFont="1" applyFill="1" applyBorder="1" applyAlignment="1" applyProtection="1">
      <alignment horizontal="center" vertical="center" wrapText="1"/>
      <protection/>
    </xf>
    <xf numFmtId="0" fontId="1" fillId="34" borderId="21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top"/>
      <protection/>
    </xf>
    <xf numFmtId="0" fontId="0" fillId="0" borderId="14" xfId="51" applyNumberFormat="1" applyFont="1" applyFill="1" applyBorder="1" applyAlignment="1" applyProtection="1">
      <alignment horizontal="center" vertical="top"/>
      <protection/>
    </xf>
    <xf numFmtId="164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34" borderId="14" xfId="51" applyNumberFormat="1" applyFont="1" applyFill="1" applyBorder="1" applyAlignment="1" applyProtection="1">
      <alignment horizontal="center" vertical="center" wrapText="1"/>
      <protection/>
    </xf>
    <xf numFmtId="0" fontId="1" fillId="34" borderId="10" xfId="51" applyNumberFormat="1" applyFont="1" applyFill="1" applyBorder="1" applyAlignment="1" applyProtection="1">
      <alignment horizontal="center" vertical="center" wrapText="1"/>
      <protection/>
    </xf>
    <xf numFmtId="0" fontId="0" fillId="34" borderId="12" xfId="51" applyNumberFormat="1" applyFont="1" applyFill="1" applyBorder="1" applyAlignment="1" applyProtection="1">
      <alignment horizontal="left" vertical="top"/>
      <protection/>
    </xf>
    <xf numFmtId="0" fontId="0" fillId="34" borderId="14" xfId="51" applyNumberFormat="1" applyFont="1" applyFill="1" applyBorder="1" applyAlignment="1" applyProtection="1">
      <alignment horizontal="left" vertical="top"/>
      <protection/>
    </xf>
    <xf numFmtId="0" fontId="0" fillId="34" borderId="10" xfId="51" applyNumberFormat="1" applyFont="1" applyFill="1" applyBorder="1" applyAlignment="1" applyProtection="1">
      <alignment horizontal="left" vertical="top"/>
      <protection/>
    </xf>
    <xf numFmtId="0" fontId="1" fillId="0" borderId="22" xfId="51" applyNumberFormat="1" applyFont="1" applyFill="1" applyBorder="1" applyAlignment="1" applyProtection="1">
      <alignment horizontal="center" vertical="center" wrapText="1"/>
      <protection/>
    </xf>
    <xf numFmtId="0" fontId="1" fillId="0" borderId="23" xfId="51" applyNumberFormat="1" applyFont="1" applyFill="1" applyBorder="1" applyAlignment="1" applyProtection="1">
      <alignment horizontal="center" vertical="center" wrapText="1"/>
      <protection/>
    </xf>
    <xf numFmtId="0" fontId="1" fillId="0" borderId="24" xfId="51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53" applyFont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>
      <alignment horizontal="center" vertical="center" wrapText="1"/>
      <protection/>
    </xf>
    <xf numFmtId="16" fontId="11" fillId="0" borderId="12" xfId="53" applyNumberFormat="1" applyFont="1" applyBorder="1" applyAlignment="1">
      <alignment horizontal="left" vertical="center" wrapText="1"/>
      <protection/>
    </xf>
    <xf numFmtId="16" fontId="11" fillId="0" borderId="14" xfId="53" applyNumberFormat="1" applyFont="1" applyBorder="1" applyAlignment="1">
      <alignment horizontal="left" vertical="center" wrapText="1"/>
      <protection/>
    </xf>
    <xf numFmtId="16" fontId="11" fillId="0" borderId="10" xfId="53" applyNumberFormat="1" applyFont="1" applyBorder="1" applyAlignment="1">
      <alignment horizontal="left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left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53" applyNumberFormat="1" applyFont="1" applyBorder="1" applyAlignment="1">
      <alignment horizontal="center" vertical="center" wrapText="1"/>
      <protection/>
    </xf>
    <xf numFmtId="49" fontId="11" fillId="0" borderId="16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center" wrapText="1"/>
      <protection/>
    </xf>
    <xf numFmtId="49" fontId="11" fillId="0" borderId="14" xfId="53" applyNumberFormat="1" applyFont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0" fontId="50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10" xfId="51"/>
    <cellStyle name="Обычный 2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view="pageLayout" zoomScaleSheetLayoutView="75" workbookViewId="0" topLeftCell="A1">
      <selection activeCell="D13" sqref="D13:J13"/>
    </sheetView>
  </sheetViews>
  <sheetFormatPr defaultColWidth="9.140625" defaultRowHeight="12.75"/>
  <cols>
    <col min="1" max="1" width="7.28125" style="0" customWidth="1"/>
    <col min="2" max="2" width="56.851562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1:11" ht="15">
      <c r="A1" s="11"/>
      <c r="G1" s="99" t="s">
        <v>78</v>
      </c>
      <c r="H1" s="99"/>
      <c r="I1" s="99"/>
      <c r="J1" s="99"/>
      <c r="K1" s="99"/>
    </row>
    <row r="2" spans="7:11" ht="15">
      <c r="G2" s="99" t="s">
        <v>218</v>
      </c>
      <c r="H2" s="99"/>
      <c r="I2" s="99"/>
      <c r="J2" s="99"/>
      <c r="K2" s="99"/>
    </row>
    <row r="3" spans="7:11" ht="15">
      <c r="G3" s="99" t="s">
        <v>222</v>
      </c>
      <c r="H3" s="99"/>
      <c r="I3" s="99"/>
      <c r="J3" s="99"/>
      <c r="K3" s="99"/>
    </row>
    <row r="6" spans="2:11" ht="15">
      <c r="B6" s="11"/>
      <c r="C6" s="11"/>
      <c r="D6" s="11"/>
      <c r="E6" s="11"/>
      <c r="F6" s="11"/>
      <c r="G6" s="118" t="s">
        <v>78</v>
      </c>
      <c r="H6" s="118"/>
      <c r="I6" s="118"/>
      <c r="J6" s="118"/>
      <c r="K6" s="118"/>
    </row>
    <row r="7" spans="1:11" ht="15">
      <c r="A7" s="11"/>
      <c r="B7" s="11"/>
      <c r="C7" s="11"/>
      <c r="D7" s="11"/>
      <c r="E7" s="11"/>
      <c r="F7" s="11"/>
      <c r="G7" s="118" t="s">
        <v>156</v>
      </c>
      <c r="H7" s="118"/>
      <c r="I7" s="118"/>
      <c r="J7" s="118"/>
      <c r="K7" s="118"/>
    </row>
    <row r="8" spans="1:11" ht="15">
      <c r="A8" s="11"/>
      <c r="B8" s="11"/>
      <c r="C8" s="11"/>
      <c r="D8" s="11"/>
      <c r="E8" s="11"/>
      <c r="F8" s="11"/>
      <c r="G8" s="118" t="s">
        <v>157</v>
      </c>
      <c r="H8" s="118"/>
      <c r="I8" s="118"/>
      <c r="J8" s="118"/>
      <c r="K8" s="118"/>
    </row>
    <row r="9" spans="1:11" ht="1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t="18" customHeight="1"/>
    <row r="11" spans="1:11" ht="15">
      <c r="A11" s="99" t="s">
        <v>203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56.25" customHeight="1">
      <c r="A13" s="100" t="s">
        <v>1</v>
      </c>
      <c r="B13" s="102" t="s">
        <v>2</v>
      </c>
      <c r="C13" s="102" t="s">
        <v>3</v>
      </c>
      <c r="D13" s="104" t="s">
        <v>4</v>
      </c>
      <c r="E13" s="105"/>
      <c r="F13" s="105"/>
      <c r="G13" s="105"/>
      <c r="H13" s="105"/>
      <c r="I13" s="105"/>
      <c r="J13" s="106"/>
      <c r="K13" s="102" t="s">
        <v>5</v>
      </c>
    </row>
    <row r="14" spans="1:11" ht="27" customHeight="1">
      <c r="A14" s="101"/>
      <c r="B14" s="103"/>
      <c r="C14" s="103"/>
      <c r="D14" s="7" t="s">
        <v>6</v>
      </c>
      <c r="E14" s="7" t="s">
        <v>7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103"/>
    </row>
    <row r="15" spans="1:11" ht="15">
      <c r="A15" s="7" t="s">
        <v>13</v>
      </c>
      <c r="B15" s="7" t="s">
        <v>14</v>
      </c>
      <c r="C15" s="3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8">
        <v>8</v>
      </c>
      <c r="I15" s="7">
        <v>9</v>
      </c>
      <c r="J15" s="7" t="s">
        <v>20</v>
      </c>
      <c r="K15" s="2" t="s">
        <v>21</v>
      </c>
    </row>
    <row r="16" spans="1:11" ht="15">
      <c r="A16" s="107" t="s">
        <v>66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9"/>
    </row>
    <row r="17" spans="1:11" ht="36" customHeight="1">
      <c r="A17" s="7" t="s">
        <v>46</v>
      </c>
      <c r="B17" s="4" t="s">
        <v>22</v>
      </c>
      <c r="C17" s="9">
        <v>0</v>
      </c>
      <c r="D17" s="7">
        <v>0.85</v>
      </c>
      <c r="E17" s="7">
        <v>0.68</v>
      </c>
      <c r="F17" s="7" t="s">
        <v>64</v>
      </c>
      <c r="G17" s="7" t="s">
        <v>64</v>
      </c>
      <c r="H17" s="7" t="s">
        <v>64</v>
      </c>
      <c r="I17" s="7" t="s">
        <v>64</v>
      </c>
      <c r="J17" s="7" t="s">
        <v>64</v>
      </c>
      <c r="K17" s="10">
        <f>SUM(D17:J17)</f>
        <v>1.53</v>
      </c>
    </row>
    <row r="18" spans="1:11" ht="30.75">
      <c r="A18" s="7" t="s">
        <v>85</v>
      </c>
      <c r="B18" s="4" t="s">
        <v>23</v>
      </c>
      <c r="C18" s="7" t="s">
        <v>24</v>
      </c>
      <c r="D18" s="7" t="s">
        <v>64</v>
      </c>
      <c r="E18" s="7"/>
      <c r="F18" s="7">
        <v>0.592</v>
      </c>
      <c r="G18" s="10">
        <v>0.6853</v>
      </c>
      <c r="H18" s="10"/>
      <c r="I18" s="10"/>
      <c r="J18" s="10"/>
      <c r="K18" s="7">
        <f>SUM(D18:J18)</f>
        <v>1.2772999999999999</v>
      </c>
    </row>
    <row r="19" spans="1:11" ht="36" customHeight="1">
      <c r="A19" s="7" t="s">
        <v>87</v>
      </c>
      <c r="B19" s="4" t="s">
        <v>25</v>
      </c>
      <c r="C19" s="7" t="s">
        <v>26</v>
      </c>
      <c r="D19" s="7" t="s">
        <v>15</v>
      </c>
      <c r="E19" s="10">
        <v>3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  <c r="K19" s="7">
        <f>D19+E19+F19+G19+H19+I19+J19</f>
        <v>21</v>
      </c>
    </row>
    <row r="20" spans="1:11" ht="15">
      <c r="A20" s="107" t="s">
        <v>69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2"/>
    </row>
    <row r="21" spans="1:14" ht="15">
      <c r="A21" s="7" t="s">
        <v>88</v>
      </c>
      <c r="B21" s="4" t="s">
        <v>27</v>
      </c>
      <c r="C21" s="7" t="s">
        <v>28</v>
      </c>
      <c r="D21" s="7" t="s">
        <v>28</v>
      </c>
      <c r="E21" s="7">
        <v>180</v>
      </c>
      <c r="F21" s="7">
        <v>180</v>
      </c>
      <c r="G21" s="7">
        <v>180</v>
      </c>
      <c r="H21" s="7">
        <v>180</v>
      </c>
      <c r="I21" s="7">
        <v>180</v>
      </c>
      <c r="J21" s="7">
        <v>180</v>
      </c>
      <c r="K21" s="7">
        <v>180</v>
      </c>
      <c r="N21" s="15" t="s">
        <v>64</v>
      </c>
    </row>
    <row r="22" spans="1:14" ht="15">
      <c r="A22" s="23" t="s">
        <v>89</v>
      </c>
      <c r="B22" s="83" t="s">
        <v>206</v>
      </c>
      <c r="C22" s="20">
        <v>0</v>
      </c>
      <c r="D22" s="21" t="s">
        <v>64</v>
      </c>
      <c r="E22" s="20" t="s">
        <v>64</v>
      </c>
      <c r="F22" s="20">
        <v>1</v>
      </c>
      <c r="G22" s="20"/>
      <c r="H22" s="20"/>
      <c r="I22" s="20"/>
      <c r="J22" s="20"/>
      <c r="K22" s="20">
        <v>1</v>
      </c>
      <c r="N22" s="15"/>
    </row>
    <row r="23" spans="1:11" ht="15.75" customHeight="1">
      <c r="A23" s="113" t="s">
        <v>90</v>
      </c>
      <c r="B23" s="5" t="s">
        <v>29</v>
      </c>
      <c r="C23" s="100" t="s">
        <v>31</v>
      </c>
      <c r="D23" s="100" t="s">
        <v>31</v>
      </c>
      <c r="E23" s="100">
        <v>7800</v>
      </c>
      <c r="F23" s="100">
        <v>7800</v>
      </c>
      <c r="G23" s="100">
        <v>7800</v>
      </c>
      <c r="H23" s="100">
        <v>7800</v>
      </c>
      <c r="I23" s="100">
        <v>7800</v>
      </c>
      <c r="J23" s="100">
        <v>7800</v>
      </c>
      <c r="K23" s="100">
        <v>7800</v>
      </c>
    </row>
    <row r="24" spans="1:11" ht="20.25" customHeight="1">
      <c r="A24" s="114"/>
      <c r="B24" s="1" t="s">
        <v>30</v>
      </c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20.25" customHeight="1">
      <c r="A25" s="24" t="s">
        <v>91</v>
      </c>
      <c r="B25" s="4" t="s">
        <v>82</v>
      </c>
      <c r="C25" s="7">
        <v>46</v>
      </c>
      <c r="D25" s="7">
        <v>46</v>
      </c>
      <c r="E25" s="7">
        <v>46</v>
      </c>
      <c r="F25" s="7">
        <v>46</v>
      </c>
      <c r="G25" s="7">
        <v>46</v>
      </c>
      <c r="H25" s="7">
        <v>46</v>
      </c>
      <c r="I25" s="7">
        <v>46</v>
      </c>
      <c r="J25" s="7">
        <v>46</v>
      </c>
      <c r="K25" s="7">
        <v>46</v>
      </c>
    </row>
    <row r="26" spans="1:11" ht="15">
      <c r="A26" s="110" t="s">
        <v>207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3" ht="15">
      <c r="A27" s="7" t="s">
        <v>92</v>
      </c>
      <c r="B27" s="6" t="s">
        <v>155</v>
      </c>
      <c r="C27" s="7">
        <v>45776</v>
      </c>
      <c r="D27" s="7">
        <v>47552</v>
      </c>
      <c r="E27" s="7">
        <v>47552</v>
      </c>
      <c r="F27" s="7">
        <v>47552</v>
      </c>
      <c r="G27" s="7">
        <v>47552</v>
      </c>
      <c r="H27" s="7">
        <v>47552</v>
      </c>
      <c r="I27" s="7">
        <v>47552</v>
      </c>
      <c r="J27" s="7">
        <v>47552</v>
      </c>
      <c r="K27" s="7">
        <v>47552</v>
      </c>
      <c r="M27" s="14" t="s">
        <v>64</v>
      </c>
    </row>
    <row r="28" spans="1:11" ht="15">
      <c r="A28" s="7" t="s">
        <v>93</v>
      </c>
      <c r="B28" s="4" t="s">
        <v>32</v>
      </c>
      <c r="C28" s="10" t="s">
        <v>33</v>
      </c>
      <c r="D28" s="10" t="s">
        <v>33</v>
      </c>
      <c r="E28" s="10" t="s">
        <v>33</v>
      </c>
      <c r="F28" s="10" t="s">
        <v>33</v>
      </c>
      <c r="G28" s="10" t="s">
        <v>33</v>
      </c>
      <c r="H28" s="10" t="s">
        <v>33</v>
      </c>
      <c r="I28" s="10" t="s">
        <v>33</v>
      </c>
      <c r="J28" s="10" t="s">
        <v>33</v>
      </c>
      <c r="K28" s="10" t="s">
        <v>33</v>
      </c>
    </row>
    <row r="29" spans="1:11" ht="26.25" customHeight="1">
      <c r="A29" s="7" t="s">
        <v>94</v>
      </c>
      <c r="B29" s="4" t="s">
        <v>154</v>
      </c>
      <c r="C29" s="10" t="s">
        <v>34</v>
      </c>
      <c r="D29" s="10" t="s">
        <v>34</v>
      </c>
      <c r="E29" s="10" t="s">
        <v>35</v>
      </c>
      <c r="F29" s="10" t="s">
        <v>36</v>
      </c>
      <c r="G29" s="10" t="s">
        <v>37</v>
      </c>
      <c r="H29" s="10" t="s">
        <v>37</v>
      </c>
      <c r="I29" s="10" t="s">
        <v>37</v>
      </c>
      <c r="J29" s="10" t="s">
        <v>37</v>
      </c>
      <c r="K29" s="10" t="s">
        <v>37</v>
      </c>
    </row>
    <row r="30" spans="1:11" ht="25.5" customHeight="1">
      <c r="A30" s="7" t="s">
        <v>95</v>
      </c>
      <c r="B30" s="4" t="s">
        <v>65</v>
      </c>
      <c r="C30" s="10" t="s">
        <v>38</v>
      </c>
      <c r="D30" s="10" t="s">
        <v>39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</row>
    <row r="31" spans="1:11" ht="24" customHeight="1">
      <c r="A31" s="7" t="s">
        <v>96</v>
      </c>
      <c r="B31" s="4" t="s">
        <v>40</v>
      </c>
      <c r="C31" s="10" t="s">
        <v>15</v>
      </c>
      <c r="D31" s="10" t="s">
        <v>15</v>
      </c>
      <c r="E31" s="10">
        <v>4</v>
      </c>
      <c r="F31" s="10">
        <v>6</v>
      </c>
      <c r="G31" s="25">
        <v>6</v>
      </c>
      <c r="H31" s="25">
        <v>6</v>
      </c>
      <c r="I31" s="25">
        <v>6</v>
      </c>
      <c r="J31" s="25">
        <v>6</v>
      </c>
      <c r="K31" s="25">
        <v>6</v>
      </c>
    </row>
    <row r="33" ht="16.5">
      <c r="A33" s="18" t="s">
        <v>64</v>
      </c>
    </row>
    <row r="34" spans="1:11" ht="12.75">
      <c r="A34" s="115" t="s">
        <v>77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ht="16.5">
      <c r="A35" s="18" t="s">
        <v>64</v>
      </c>
    </row>
    <row r="37" ht="16.5">
      <c r="A37" s="18" t="s">
        <v>64</v>
      </c>
    </row>
    <row r="39" ht="16.5">
      <c r="A39" s="18" t="s">
        <v>64</v>
      </c>
    </row>
    <row r="40" ht="12.75">
      <c r="A40" s="15" t="s">
        <v>64</v>
      </c>
    </row>
    <row r="41" ht="16.5">
      <c r="A41" s="18" t="s">
        <v>64</v>
      </c>
    </row>
    <row r="43" ht="16.5">
      <c r="A43" s="19" t="s">
        <v>64</v>
      </c>
    </row>
    <row r="45" ht="16.5">
      <c r="A45" s="19" t="s">
        <v>64</v>
      </c>
    </row>
    <row r="47" ht="16.5">
      <c r="A47" s="19" t="s">
        <v>64</v>
      </c>
    </row>
    <row r="49" ht="16.5">
      <c r="A49" s="19" t="s">
        <v>64</v>
      </c>
    </row>
  </sheetData>
  <sheetProtection/>
  <mergeCells count="26">
    <mergeCell ref="A34:K34"/>
    <mergeCell ref="A11:K11"/>
    <mergeCell ref="G6:K6"/>
    <mergeCell ref="G8:K8"/>
    <mergeCell ref="G7:K7"/>
    <mergeCell ref="C23:C24"/>
    <mergeCell ref="D23:D24"/>
    <mergeCell ref="A20:K20"/>
    <mergeCell ref="J23:J24"/>
    <mergeCell ref="E23:E24"/>
    <mergeCell ref="A16:K16"/>
    <mergeCell ref="K13:K14"/>
    <mergeCell ref="A26:K26"/>
    <mergeCell ref="A23:A24"/>
    <mergeCell ref="F23:F24"/>
    <mergeCell ref="K23:K24"/>
    <mergeCell ref="H23:H24"/>
    <mergeCell ref="G23:G24"/>
    <mergeCell ref="I23:I24"/>
    <mergeCell ref="G1:K1"/>
    <mergeCell ref="G2:K2"/>
    <mergeCell ref="G3:K3"/>
    <mergeCell ref="A13:A14"/>
    <mergeCell ref="B13:B14"/>
    <mergeCell ref="C13:C14"/>
    <mergeCell ref="D13:J13"/>
  </mergeCells>
  <printOptions/>
  <pageMargins left="0.6299212598425197" right="0.2362204724409449" top="0.5779166666666666" bottom="0.1968503937007874" header="0.31496062992125984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Layout" zoomScale="94" zoomScaleSheetLayoutView="75" zoomScalePageLayoutView="94" workbookViewId="0" topLeftCell="C1">
      <selection activeCell="G50" sqref="G50"/>
    </sheetView>
  </sheetViews>
  <sheetFormatPr defaultColWidth="9.140625" defaultRowHeight="12.75"/>
  <cols>
    <col min="1" max="1" width="7.421875" style="0" customWidth="1"/>
    <col min="2" max="2" width="45.8515625" style="0" customWidth="1"/>
    <col min="3" max="3" width="36.140625" style="0" customWidth="1"/>
    <col min="4" max="4" width="0.2890625" style="0" hidden="1" customWidth="1"/>
    <col min="5" max="8" width="42.57421875" style="0" customWidth="1"/>
  </cols>
  <sheetData>
    <row r="1" spans="1:10" ht="37.5" customHeight="1">
      <c r="A1" s="27" t="s">
        <v>64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15">
      <c r="A2" s="27" t="s">
        <v>64</v>
      </c>
      <c r="B2" s="27"/>
      <c r="C2" s="27"/>
      <c r="D2" s="27"/>
      <c r="E2" s="27"/>
      <c r="F2" s="27"/>
      <c r="G2" s="158" t="s">
        <v>41</v>
      </c>
      <c r="H2" s="158"/>
      <c r="I2" s="28"/>
      <c r="J2" s="29" t="s">
        <v>64</v>
      </c>
    </row>
    <row r="3" spans="1:10" ht="15">
      <c r="A3" s="27" t="s">
        <v>64</v>
      </c>
      <c r="B3" s="27"/>
      <c r="C3" s="27"/>
      <c r="D3" s="27"/>
      <c r="E3" s="27"/>
      <c r="F3" s="27"/>
      <c r="G3" s="158" t="s">
        <v>156</v>
      </c>
      <c r="H3" s="158"/>
      <c r="I3" s="28"/>
      <c r="J3" s="29" t="s">
        <v>64</v>
      </c>
    </row>
    <row r="4" spans="1:10" ht="15">
      <c r="A4" s="27" t="s">
        <v>64</v>
      </c>
      <c r="B4" s="27"/>
      <c r="C4" s="27"/>
      <c r="D4" s="27"/>
      <c r="E4" s="27"/>
      <c r="F4" s="27"/>
      <c r="G4" s="158" t="s">
        <v>157</v>
      </c>
      <c r="H4" s="158"/>
      <c r="I4" s="28"/>
      <c r="J4" s="29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159"/>
      <c r="B6" s="159"/>
      <c r="C6" s="159"/>
      <c r="D6" s="159"/>
      <c r="E6" s="159"/>
      <c r="F6" s="159"/>
      <c r="G6" s="159"/>
      <c r="H6" s="159"/>
      <c r="I6" s="28"/>
      <c r="J6" s="28"/>
    </row>
    <row r="7" spans="1:10" ht="15.75" customHeight="1">
      <c r="A7" s="160" t="s">
        <v>158</v>
      </c>
      <c r="B7" s="160"/>
      <c r="C7" s="160"/>
      <c r="D7" s="160"/>
      <c r="E7" s="160"/>
      <c r="F7" s="160"/>
      <c r="G7" s="160"/>
      <c r="H7" s="160"/>
      <c r="I7" s="28"/>
      <c r="J7" s="28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customHeight="1">
      <c r="A9" s="125" t="s">
        <v>1</v>
      </c>
      <c r="B9" s="128" t="s">
        <v>42</v>
      </c>
      <c r="C9" s="131" t="s">
        <v>67</v>
      </c>
      <c r="D9" s="167"/>
      <c r="E9" s="131" t="s">
        <v>159</v>
      </c>
      <c r="F9" s="124" t="s">
        <v>43</v>
      </c>
      <c r="G9" s="124"/>
      <c r="H9" s="124"/>
      <c r="I9" s="28"/>
      <c r="J9" s="28"/>
    </row>
    <row r="10" spans="1:10" ht="15">
      <c r="A10" s="126"/>
      <c r="B10" s="129"/>
      <c r="C10" s="132"/>
      <c r="D10" s="168"/>
      <c r="E10" s="132"/>
      <c r="F10" s="161" t="s">
        <v>44</v>
      </c>
      <c r="G10" s="143" t="s">
        <v>45</v>
      </c>
      <c r="H10" s="143"/>
      <c r="I10" s="28"/>
      <c r="J10" s="28"/>
    </row>
    <row r="11" spans="1:10" ht="15">
      <c r="A11" s="127"/>
      <c r="B11" s="130"/>
      <c r="C11" s="133"/>
      <c r="D11" s="169"/>
      <c r="E11" s="133"/>
      <c r="F11" s="161"/>
      <c r="G11" s="30" t="s">
        <v>80</v>
      </c>
      <c r="H11" s="30" t="s">
        <v>79</v>
      </c>
      <c r="I11" s="28"/>
      <c r="J11" s="28"/>
    </row>
    <row r="12" spans="1:10" ht="18.75" customHeight="1">
      <c r="A12" s="134" t="s">
        <v>83</v>
      </c>
      <c r="B12" s="135"/>
      <c r="C12" s="135"/>
      <c r="D12" s="135"/>
      <c r="E12" s="135"/>
      <c r="F12" s="135"/>
      <c r="G12" s="135"/>
      <c r="H12" s="136"/>
      <c r="I12" s="28"/>
      <c r="J12" s="28"/>
    </row>
    <row r="13" spans="1:10" ht="15.75" customHeight="1">
      <c r="A13" s="134" t="s">
        <v>160</v>
      </c>
      <c r="B13" s="135"/>
      <c r="C13" s="135"/>
      <c r="D13" s="135"/>
      <c r="E13" s="135"/>
      <c r="F13" s="135"/>
      <c r="G13" s="135"/>
      <c r="H13" s="136"/>
      <c r="I13" s="28"/>
      <c r="J13" s="28"/>
    </row>
    <row r="14" spans="1:10" ht="15">
      <c r="A14" s="134" t="s">
        <v>161</v>
      </c>
      <c r="B14" s="135"/>
      <c r="C14" s="135"/>
      <c r="D14" s="135"/>
      <c r="E14" s="135"/>
      <c r="F14" s="135"/>
      <c r="G14" s="135"/>
      <c r="H14" s="136"/>
      <c r="I14" s="28"/>
      <c r="J14" s="28"/>
    </row>
    <row r="15" spans="1:10" ht="16.5" customHeight="1">
      <c r="A15" s="144" t="s">
        <v>46</v>
      </c>
      <c r="B15" s="147" t="s">
        <v>47</v>
      </c>
      <c r="C15" s="144" t="s">
        <v>48</v>
      </c>
      <c r="D15" s="32"/>
      <c r="E15" s="33" t="s">
        <v>50</v>
      </c>
      <c r="F15" s="34">
        <f>SUM(G15:H15)</f>
        <v>44346.4</v>
      </c>
      <c r="G15" s="34">
        <f>G16+G17</f>
        <v>24941.800000000003</v>
      </c>
      <c r="H15" s="34">
        <f>H16+H17</f>
        <v>19404.6</v>
      </c>
      <c r="I15" s="28"/>
      <c r="J15" s="28"/>
    </row>
    <row r="16" spans="1:10" ht="18" customHeight="1">
      <c r="A16" s="145"/>
      <c r="B16" s="162"/>
      <c r="C16" s="145"/>
      <c r="D16" s="152" t="s">
        <v>49</v>
      </c>
      <c r="E16" s="153"/>
      <c r="F16" s="34">
        <f>G16+H16</f>
        <v>8858.1</v>
      </c>
      <c r="G16" s="34">
        <v>4339.1</v>
      </c>
      <c r="H16" s="34">
        <v>4519</v>
      </c>
      <c r="I16" s="28"/>
      <c r="J16" s="28"/>
    </row>
    <row r="17" spans="1:10" ht="32.25" customHeight="1">
      <c r="A17" s="146"/>
      <c r="B17" s="163"/>
      <c r="C17" s="146"/>
      <c r="D17" s="35"/>
      <c r="E17" s="35" t="s">
        <v>51</v>
      </c>
      <c r="F17" s="37">
        <f>SUM(G17:H17)</f>
        <v>35488.3</v>
      </c>
      <c r="G17" s="34">
        <v>20602.7</v>
      </c>
      <c r="H17" s="34">
        <v>14885.6</v>
      </c>
      <c r="I17" s="28"/>
      <c r="J17" s="28"/>
    </row>
    <row r="18" spans="1:10" ht="15.75" customHeight="1">
      <c r="A18" s="144" t="s">
        <v>85</v>
      </c>
      <c r="B18" s="147" t="s">
        <v>68</v>
      </c>
      <c r="C18" s="144" t="s">
        <v>48</v>
      </c>
      <c r="D18" s="150" t="s">
        <v>50</v>
      </c>
      <c r="E18" s="151"/>
      <c r="F18" s="34">
        <f>F19+F20</f>
        <v>3823.8</v>
      </c>
      <c r="G18" s="34">
        <f>G19+G20</f>
        <v>0</v>
      </c>
      <c r="H18" s="34">
        <f>H19+H20</f>
        <v>3823.8</v>
      </c>
      <c r="I18" s="28"/>
      <c r="J18" s="28"/>
    </row>
    <row r="19" spans="1:10" ht="28.5" customHeight="1">
      <c r="A19" s="145"/>
      <c r="B19" s="148"/>
      <c r="C19" s="145"/>
      <c r="D19" s="152" t="s">
        <v>51</v>
      </c>
      <c r="E19" s="153"/>
      <c r="F19" s="34">
        <f>G19+H19</f>
        <v>3632.8</v>
      </c>
      <c r="G19" s="34">
        <v>0</v>
      </c>
      <c r="H19" s="34">
        <v>3632.8</v>
      </c>
      <c r="I19" s="28"/>
      <c r="J19" s="28"/>
    </row>
    <row r="20" spans="1:10" ht="15.75" customHeight="1">
      <c r="A20" s="146"/>
      <c r="B20" s="149"/>
      <c r="C20" s="146"/>
      <c r="D20" s="152" t="s">
        <v>49</v>
      </c>
      <c r="E20" s="154"/>
      <c r="F20" s="34">
        <f>G20+H20</f>
        <v>191</v>
      </c>
      <c r="G20" s="34">
        <v>0</v>
      </c>
      <c r="H20" s="34">
        <v>191</v>
      </c>
      <c r="I20" s="28"/>
      <c r="J20" s="28"/>
    </row>
    <row r="21" spans="1:10" ht="22.5" customHeight="1">
      <c r="A21" s="164"/>
      <c r="B21" s="147" t="s">
        <v>162</v>
      </c>
      <c r="C21" s="144" t="s">
        <v>48</v>
      </c>
      <c r="D21" s="39" t="s">
        <v>50</v>
      </c>
      <c r="E21" s="38" t="s">
        <v>50</v>
      </c>
      <c r="F21" s="34">
        <f>F22+F23</f>
        <v>48170.200000000004</v>
      </c>
      <c r="G21" s="34">
        <f>G22+G23</f>
        <v>24941.800000000003</v>
      </c>
      <c r="H21" s="34">
        <f>H22+H23</f>
        <v>23228.4</v>
      </c>
      <c r="I21" s="28"/>
      <c r="J21" s="28"/>
    </row>
    <row r="22" spans="1:10" ht="18" customHeight="1">
      <c r="A22" s="165"/>
      <c r="B22" s="162"/>
      <c r="C22" s="145"/>
      <c r="D22" s="40" t="s">
        <v>51</v>
      </c>
      <c r="E22" s="35" t="s">
        <v>51</v>
      </c>
      <c r="F22" s="34">
        <f>SUM(G22:H22)</f>
        <v>39121.100000000006</v>
      </c>
      <c r="G22" s="34">
        <f>G17+G19</f>
        <v>20602.7</v>
      </c>
      <c r="H22" s="34">
        <f>H17+H19</f>
        <v>18518.4</v>
      </c>
      <c r="I22" s="28"/>
      <c r="J22" s="28"/>
    </row>
    <row r="23" spans="1:10" ht="22.5" customHeight="1">
      <c r="A23" s="166"/>
      <c r="B23" s="163"/>
      <c r="C23" s="146"/>
      <c r="D23" s="40" t="s">
        <v>49</v>
      </c>
      <c r="E23" s="35" t="s">
        <v>49</v>
      </c>
      <c r="F23" s="34">
        <f>SUM(G23:H23)</f>
        <v>9049.1</v>
      </c>
      <c r="G23" s="34">
        <f>G20+G16</f>
        <v>4339.1</v>
      </c>
      <c r="H23" s="34">
        <f>H20+H16</f>
        <v>4710</v>
      </c>
      <c r="I23" s="28"/>
      <c r="J23" s="28"/>
    </row>
    <row r="24" spans="1:10" ht="81" customHeight="1" hidden="1">
      <c r="A24" s="134" t="s">
        <v>163</v>
      </c>
      <c r="B24" s="135"/>
      <c r="C24" s="135"/>
      <c r="D24" s="135"/>
      <c r="E24" s="135"/>
      <c r="F24" s="135"/>
      <c r="G24" s="135"/>
      <c r="H24" s="136"/>
      <c r="I24" s="28"/>
      <c r="J24" s="28"/>
    </row>
    <row r="25" spans="1:10" ht="81" customHeight="1" hidden="1">
      <c r="A25" s="31" t="s">
        <v>164</v>
      </c>
      <c r="B25" s="30" t="s">
        <v>53</v>
      </c>
      <c r="C25" s="31" t="s">
        <v>54</v>
      </c>
      <c r="D25" s="42" t="s">
        <v>49</v>
      </c>
      <c r="E25" s="43" t="s">
        <v>49</v>
      </c>
      <c r="F25" s="44">
        <f>G25+H25</f>
        <v>6478.3</v>
      </c>
      <c r="G25" s="44">
        <v>3034.8</v>
      </c>
      <c r="H25" s="44">
        <v>3443.5</v>
      </c>
      <c r="I25" s="28"/>
      <c r="J25" s="28"/>
    </row>
    <row r="26" spans="1:10" ht="19.5" customHeight="1">
      <c r="A26" s="125"/>
      <c r="B26" s="128" t="s">
        <v>165</v>
      </c>
      <c r="C26" s="125" t="s">
        <v>54</v>
      </c>
      <c r="D26" s="42"/>
      <c r="E26" s="45" t="s">
        <v>50</v>
      </c>
      <c r="F26" s="44">
        <f>G26+H26</f>
        <v>6478.3</v>
      </c>
      <c r="G26" s="44">
        <f>G27</f>
        <v>3034.8</v>
      </c>
      <c r="H26" s="44">
        <f>H27</f>
        <v>3443.5</v>
      </c>
      <c r="I26" s="28"/>
      <c r="J26" s="28"/>
    </row>
    <row r="27" spans="1:12" ht="20.25" customHeight="1">
      <c r="A27" s="127"/>
      <c r="B27" s="130"/>
      <c r="C27" s="127"/>
      <c r="D27" s="42"/>
      <c r="E27" s="43" t="s">
        <v>49</v>
      </c>
      <c r="F27" s="44">
        <f>G27+H27</f>
        <v>6478.3</v>
      </c>
      <c r="G27" s="44">
        <f>G25</f>
        <v>3034.8</v>
      </c>
      <c r="H27" s="44">
        <f>H25</f>
        <v>3443.5</v>
      </c>
      <c r="I27" s="28"/>
      <c r="J27" s="28"/>
      <c r="L27" s="17" t="s">
        <v>64</v>
      </c>
    </row>
    <row r="28" spans="1:10" ht="20.25" customHeight="1">
      <c r="A28" s="140"/>
      <c r="B28" s="128" t="s">
        <v>55</v>
      </c>
      <c r="C28" s="128" t="s">
        <v>166</v>
      </c>
      <c r="D28" s="47" t="s">
        <v>50</v>
      </c>
      <c r="E28" s="45" t="s">
        <v>50</v>
      </c>
      <c r="F28" s="44">
        <f>F29+F30</f>
        <v>54648.50000000001</v>
      </c>
      <c r="G28" s="44">
        <f>G29+G30</f>
        <v>27976.600000000002</v>
      </c>
      <c r="H28" s="44">
        <f>H29+H30</f>
        <v>26671.9</v>
      </c>
      <c r="I28" s="28"/>
      <c r="J28" s="28"/>
    </row>
    <row r="29" spans="1:10" ht="22.5" customHeight="1">
      <c r="A29" s="141"/>
      <c r="B29" s="129"/>
      <c r="C29" s="129"/>
      <c r="D29" s="42" t="s">
        <v>51</v>
      </c>
      <c r="E29" s="43" t="s">
        <v>51</v>
      </c>
      <c r="F29" s="44">
        <f>G29+H29</f>
        <v>39121.100000000006</v>
      </c>
      <c r="G29" s="44">
        <f>G22</f>
        <v>20602.7</v>
      </c>
      <c r="H29" s="44">
        <f>H22</f>
        <v>18518.4</v>
      </c>
      <c r="I29" s="28"/>
      <c r="J29" s="28"/>
    </row>
    <row r="30" spans="1:10" ht="21" customHeight="1">
      <c r="A30" s="142"/>
      <c r="B30" s="130"/>
      <c r="C30" s="130"/>
      <c r="D30" s="42" t="s">
        <v>49</v>
      </c>
      <c r="E30" s="43" t="s">
        <v>49</v>
      </c>
      <c r="F30" s="44">
        <f>G30+H30</f>
        <v>15527.400000000001</v>
      </c>
      <c r="G30" s="44">
        <f>G27+G23</f>
        <v>7373.900000000001</v>
      </c>
      <c r="H30" s="44">
        <f>H27+H23</f>
        <v>8153.5</v>
      </c>
      <c r="I30" s="28"/>
      <c r="J30" s="28"/>
    </row>
    <row r="31" spans="1:10" ht="17.25" customHeight="1">
      <c r="A31" s="134" t="s">
        <v>56</v>
      </c>
      <c r="B31" s="135"/>
      <c r="C31" s="135"/>
      <c r="D31" s="135"/>
      <c r="E31" s="135"/>
      <c r="F31" s="135"/>
      <c r="G31" s="135"/>
      <c r="H31" s="136"/>
      <c r="I31" s="28"/>
      <c r="J31" s="28"/>
    </row>
    <row r="32" spans="1:10" ht="17.25" customHeight="1">
      <c r="A32" s="134" t="s">
        <v>167</v>
      </c>
      <c r="B32" s="135"/>
      <c r="C32" s="135"/>
      <c r="D32" s="135"/>
      <c r="E32" s="135"/>
      <c r="F32" s="135"/>
      <c r="G32" s="135"/>
      <c r="H32" s="136"/>
      <c r="I32" s="28"/>
      <c r="J32" s="28"/>
    </row>
    <row r="33" spans="1:10" ht="17.25" customHeight="1">
      <c r="A33" s="134" t="s">
        <v>168</v>
      </c>
      <c r="B33" s="135"/>
      <c r="C33" s="135"/>
      <c r="D33" s="135"/>
      <c r="E33" s="135"/>
      <c r="F33" s="135"/>
      <c r="G33" s="135"/>
      <c r="H33" s="136"/>
      <c r="I33" s="28"/>
      <c r="J33" s="28"/>
    </row>
    <row r="34" spans="1:10" ht="18" customHeight="1">
      <c r="A34" s="49" t="s">
        <v>169</v>
      </c>
      <c r="B34" s="50" t="s">
        <v>57</v>
      </c>
      <c r="C34" s="49" t="s">
        <v>84</v>
      </c>
      <c r="D34" s="50" t="s">
        <v>49</v>
      </c>
      <c r="E34" s="35" t="s">
        <v>49</v>
      </c>
      <c r="F34" s="34">
        <f>SUM(G34:H34)</f>
        <v>57439.1</v>
      </c>
      <c r="G34" s="34">
        <v>28450.1</v>
      </c>
      <c r="H34" s="34">
        <v>28989</v>
      </c>
      <c r="I34" s="28"/>
      <c r="J34" s="28"/>
    </row>
    <row r="35" spans="1:10" ht="18.75" customHeight="1">
      <c r="A35" s="49" t="s">
        <v>170</v>
      </c>
      <c r="B35" s="50" t="s">
        <v>86</v>
      </c>
      <c r="C35" s="49" t="s">
        <v>54</v>
      </c>
      <c r="D35" s="50"/>
      <c r="E35" s="35" t="s">
        <v>49</v>
      </c>
      <c r="F35" s="34">
        <f>SUM(G35:H35)</f>
        <v>1000</v>
      </c>
      <c r="G35" s="34">
        <v>0</v>
      </c>
      <c r="H35" s="34">
        <v>1000</v>
      </c>
      <c r="I35" s="28"/>
      <c r="J35" s="28"/>
    </row>
    <row r="36" spans="1:10" ht="16.5" customHeight="1">
      <c r="A36" s="49" t="s">
        <v>171</v>
      </c>
      <c r="B36" s="50" t="s">
        <v>58</v>
      </c>
      <c r="C36" s="49" t="s">
        <v>54</v>
      </c>
      <c r="D36" s="50" t="s">
        <v>49</v>
      </c>
      <c r="E36" s="35" t="s">
        <v>49</v>
      </c>
      <c r="F36" s="34">
        <f>SUM(G36:H36)</f>
        <v>34087.6</v>
      </c>
      <c r="G36" s="51">
        <v>16735.1</v>
      </c>
      <c r="H36" s="51">
        <v>17352.5</v>
      </c>
      <c r="I36" s="28"/>
      <c r="J36" s="28"/>
    </row>
    <row r="37" spans="1:10" ht="17.25" customHeight="1">
      <c r="A37" s="49" t="s">
        <v>172</v>
      </c>
      <c r="B37" s="36" t="s">
        <v>75</v>
      </c>
      <c r="C37" s="49" t="s">
        <v>54</v>
      </c>
      <c r="D37" s="36"/>
      <c r="E37" s="35" t="s">
        <v>49</v>
      </c>
      <c r="F37" s="34">
        <f>SUM(G37:H37)</f>
        <v>6272.9</v>
      </c>
      <c r="G37" s="34">
        <v>3031.1</v>
      </c>
      <c r="H37" s="34">
        <v>3241.8</v>
      </c>
      <c r="I37" s="28"/>
      <c r="J37" s="28"/>
    </row>
    <row r="38" spans="1:10" ht="17.25" customHeight="1">
      <c r="A38" s="41"/>
      <c r="B38" s="36" t="s">
        <v>70</v>
      </c>
      <c r="C38" s="49" t="s">
        <v>54</v>
      </c>
      <c r="D38" s="36" t="s">
        <v>0</v>
      </c>
      <c r="E38" s="35" t="s">
        <v>49</v>
      </c>
      <c r="F38" s="34">
        <f>SUM(G38:H38)</f>
        <v>98799.6</v>
      </c>
      <c r="G38" s="34">
        <f>G37+G36+G34</f>
        <v>48216.299999999996</v>
      </c>
      <c r="H38" s="34">
        <f>H37+H36+H34+H35</f>
        <v>50583.3</v>
      </c>
      <c r="I38" s="28"/>
      <c r="J38" s="28"/>
    </row>
    <row r="39" spans="1:10" ht="19.5" customHeight="1">
      <c r="A39" s="137" t="s">
        <v>59</v>
      </c>
      <c r="B39" s="138"/>
      <c r="C39" s="138"/>
      <c r="D39" s="138"/>
      <c r="E39" s="138"/>
      <c r="F39" s="138"/>
      <c r="G39" s="138"/>
      <c r="H39" s="139"/>
      <c r="I39" s="28"/>
      <c r="J39" s="28"/>
    </row>
    <row r="40" spans="1:10" ht="15.75" customHeight="1">
      <c r="A40" s="137" t="s">
        <v>173</v>
      </c>
      <c r="B40" s="138"/>
      <c r="C40" s="138"/>
      <c r="D40" s="138"/>
      <c r="E40" s="138"/>
      <c r="F40" s="138"/>
      <c r="G40" s="138"/>
      <c r="H40" s="139"/>
      <c r="I40" s="28"/>
      <c r="J40" s="28"/>
    </row>
    <row r="41" spans="1:10" ht="15.75" customHeight="1">
      <c r="A41" s="137" t="s">
        <v>174</v>
      </c>
      <c r="B41" s="138"/>
      <c r="C41" s="138"/>
      <c r="D41" s="138"/>
      <c r="E41" s="138"/>
      <c r="F41" s="138"/>
      <c r="G41" s="138"/>
      <c r="H41" s="139"/>
      <c r="I41" s="28"/>
      <c r="J41" s="28"/>
    </row>
    <row r="42" spans="1:10" ht="12.75" customHeight="1">
      <c r="A42" s="125" t="s">
        <v>175</v>
      </c>
      <c r="B42" s="128" t="s">
        <v>71</v>
      </c>
      <c r="C42" s="128" t="s">
        <v>54</v>
      </c>
      <c r="D42" s="52" t="s">
        <v>52</v>
      </c>
      <c r="E42" s="131" t="s">
        <v>49</v>
      </c>
      <c r="F42" s="119">
        <f>SUM(G42:H43)</f>
        <v>69726.48999999999</v>
      </c>
      <c r="G42" s="119">
        <v>33358.79</v>
      </c>
      <c r="H42" s="120">
        <v>36367.7</v>
      </c>
      <c r="I42" s="28"/>
      <c r="J42" s="28"/>
    </row>
    <row r="43" spans="1:10" ht="30" customHeight="1">
      <c r="A43" s="127"/>
      <c r="B43" s="130"/>
      <c r="C43" s="129"/>
      <c r="D43" s="54" t="s">
        <v>0</v>
      </c>
      <c r="E43" s="133"/>
      <c r="F43" s="119"/>
      <c r="G43" s="119"/>
      <c r="H43" s="120"/>
      <c r="I43" s="28"/>
      <c r="J43" s="28"/>
    </row>
    <row r="44" spans="1:10" ht="12.75" customHeight="1" hidden="1">
      <c r="A44" s="125" t="s">
        <v>176</v>
      </c>
      <c r="B44" s="128" t="s">
        <v>72</v>
      </c>
      <c r="C44" s="128" t="s">
        <v>54</v>
      </c>
      <c r="D44" s="46"/>
      <c r="E44" s="131" t="s">
        <v>49</v>
      </c>
      <c r="F44" s="119">
        <f>SUM(G44:H46)</f>
        <v>6162</v>
      </c>
      <c r="G44" s="119">
        <v>2783.6</v>
      </c>
      <c r="H44" s="119">
        <v>3378.4</v>
      </c>
      <c r="I44" s="28"/>
      <c r="J44" s="28"/>
    </row>
    <row r="45" spans="1:10" ht="33.75" customHeight="1">
      <c r="A45" s="126"/>
      <c r="B45" s="129"/>
      <c r="C45" s="129"/>
      <c r="D45" s="54" t="s">
        <v>49</v>
      </c>
      <c r="E45" s="132"/>
      <c r="F45" s="119"/>
      <c r="G45" s="119"/>
      <c r="H45" s="119"/>
      <c r="I45" s="28"/>
      <c r="J45" s="28"/>
    </row>
    <row r="46" spans="1:10" ht="12.75" customHeight="1" hidden="1">
      <c r="A46" s="127"/>
      <c r="B46" s="130"/>
      <c r="C46" s="130"/>
      <c r="D46" s="48"/>
      <c r="E46" s="133"/>
      <c r="F46" s="119"/>
      <c r="G46" s="119"/>
      <c r="H46" s="119"/>
      <c r="I46" s="28"/>
      <c r="J46" s="28"/>
    </row>
    <row r="47" spans="1:10" ht="23.25" customHeight="1">
      <c r="A47" s="155"/>
      <c r="B47" s="128" t="s">
        <v>73</v>
      </c>
      <c r="C47" s="128" t="s">
        <v>54</v>
      </c>
      <c r="D47" s="55" t="s">
        <v>52</v>
      </c>
      <c r="E47" s="131" t="s">
        <v>49</v>
      </c>
      <c r="F47" s="119">
        <f>SUM(G47:H49)</f>
        <v>75888.48999999999</v>
      </c>
      <c r="G47" s="119">
        <f>G44+G42</f>
        <v>36142.39</v>
      </c>
      <c r="H47" s="120">
        <f>H44+H42</f>
        <v>39746.1</v>
      </c>
      <c r="I47" s="28"/>
      <c r="J47" s="28"/>
    </row>
    <row r="48" spans="1:10" ht="2.25" customHeight="1">
      <c r="A48" s="156"/>
      <c r="B48" s="129"/>
      <c r="C48" s="129"/>
      <c r="D48" s="56" t="s">
        <v>60</v>
      </c>
      <c r="E48" s="132"/>
      <c r="F48" s="119"/>
      <c r="G48" s="119"/>
      <c r="H48" s="120"/>
      <c r="I48" s="28"/>
      <c r="J48" s="28"/>
    </row>
    <row r="49" spans="1:10" ht="15" hidden="1">
      <c r="A49" s="156"/>
      <c r="B49" s="129"/>
      <c r="C49" s="129"/>
      <c r="D49" s="72" t="s">
        <v>61</v>
      </c>
      <c r="E49" s="132"/>
      <c r="F49" s="157"/>
      <c r="G49" s="157"/>
      <c r="H49" s="122"/>
      <c r="I49" s="28"/>
      <c r="J49" s="28"/>
    </row>
    <row r="50" spans="1:10" ht="15">
      <c r="A50" s="123"/>
      <c r="B50" s="124" t="s">
        <v>74</v>
      </c>
      <c r="C50" s="124" t="s">
        <v>81</v>
      </c>
      <c r="D50" s="47" t="s">
        <v>50</v>
      </c>
      <c r="E50" s="30" t="s">
        <v>50</v>
      </c>
      <c r="F50" s="53">
        <f>SUM(F51:F56)</f>
        <v>229336.59</v>
      </c>
      <c r="G50" s="44">
        <f>G51+G54</f>
        <v>112335.29</v>
      </c>
      <c r="H50" s="44">
        <f>H51+H54</f>
        <v>117001.29999999999</v>
      </c>
      <c r="I50" s="28"/>
      <c r="J50" s="28"/>
    </row>
    <row r="51" spans="1:10" ht="15.75" customHeight="1">
      <c r="A51" s="123"/>
      <c r="B51" s="124"/>
      <c r="C51" s="124"/>
      <c r="D51" s="47" t="s">
        <v>52</v>
      </c>
      <c r="E51" s="124" t="s">
        <v>51</v>
      </c>
      <c r="F51" s="119">
        <f>SUM(G51:H53)</f>
        <v>39121.100000000006</v>
      </c>
      <c r="G51" s="119">
        <f>G29</f>
        <v>20602.7</v>
      </c>
      <c r="H51" s="119">
        <f>H29</f>
        <v>18518.4</v>
      </c>
      <c r="I51" s="28"/>
      <c r="J51" s="28"/>
    </row>
    <row r="52" spans="1:10" ht="5.25" customHeight="1">
      <c r="A52" s="123"/>
      <c r="B52" s="124"/>
      <c r="C52" s="124"/>
      <c r="D52" s="47" t="s">
        <v>62</v>
      </c>
      <c r="E52" s="124"/>
      <c r="F52" s="119"/>
      <c r="G52" s="119"/>
      <c r="H52" s="119"/>
      <c r="I52" s="28"/>
      <c r="J52" s="28"/>
    </row>
    <row r="53" spans="1:10" ht="0.75" customHeight="1">
      <c r="A53" s="123"/>
      <c r="B53" s="124"/>
      <c r="C53" s="124"/>
      <c r="D53" s="47" t="s">
        <v>63</v>
      </c>
      <c r="E53" s="124"/>
      <c r="F53" s="119"/>
      <c r="G53" s="119"/>
      <c r="H53" s="119"/>
      <c r="I53" s="28"/>
      <c r="J53" s="28"/>
    </row>
    <row r="54" spans="1:10" ht="0.75" customHeight="1">
      <c r="A54" s="123"/>
      <c r="B54" s="124"/>
      <c r="C54" s="124"/>
      <c r="D54" s="47" t="s">
        <v>52</v>
      </c>
      <c r="E54" s="124" t="s">
        <v>49</v>
      </c>
      <c r="F54" s="119">
        <f>SUM(G54:H56)</f>
        <v>190215.49</v>
      </c>
      <c r="G54" s="119">
        <f>G47+G38+G30</f>
        <v>91732.59</v>
      </c>
      <c r="H54" s="120">
        <f>H47+H38+H30</f>
        <v>98482.9</v>
      </c>
      <c r="I54" s="28"/>
      <c r="J54" s="28"/>
    </row>
    <row r="55" spans="1:10" ht="6" customHeight="1">
      <c r="A55" s="123"/>
      <c r="B55" s="124"/>
      <c r="C55" s="124"/>
      <c r="D55" s="47" t="s">
        <v>60</v>
      </c>
      <c r="E55" s="124"/>
      <c r="F55" s="119"/>
      <c r="G55" s="119"/>
      <c r="H55" s="120"/>
      <c r="I55" s="28"/>
      <c r="J55" s="28"/>
    </row>
    <row r="56" spans="1:10" ht="12" customHeight="1">
      <c r="A56" s="123"/>
      <c r="B56" s="124"/>
      <c r="C56" s="124"/>
      <c r="D56" s="47" t="s">
        <v>61</v>
      </c>
      <c r="E56" s="124"/>
      <c r="F56" s="119"/>
      <c r="G56" s="119"/>
      <c r="H56" s="120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121" t="s">
        <v>76</v>
      </c>
      <c r="B58" s="121"/>
      <c r="C58" s="121"/>
      <c r="D58" s="121"/>
      <c r="E58" s="121"/>
      <c r="F58" s="121"/>
      <c r="G58" s="121"/>
      <c r="H58" s="121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</sheetData>
  <sheetProtection/>
  <mergeCells count="74">
    <mergeCell ref="B21:B23"/>
    <mergeCell ref="A21:A23"/>
    <mergeCell ref="C21:C23"/>
    <mergeCell ref="A9:A11"/>
    <mergeCell ref="B9:B11"/>
    <mergeCell ref="C9:D11"/>
    <mergeCell ref="A15:A17"/>
    <mergeCell ref="B15:B17"/>
    <mergeCell ref="C15:C17"/>
    <mergeCell ref="D16:E16"/>
    <mergeCell ref="G2:H2"/>
    <mergeCell ref="G3:H3"/>
    <mergeCell ref="G4:H4"/>
    <mergeCell ref="A6:H6"/>
    <mergeCell ref="A7:H7"/>
    <mergeCell ref="A13:H13"/>
    <mergeCell ref="E9:E11"/>
    <mergeCell ref="F9:H9"/>
    <mergeCell ref="F10:F11"/>
    <mergeCell ref="A12:H12"/>
    <mergeCell ref="E47:E49"/>
    <mergeCell ref="A47:A49"/>
    <mergeCell ref="B47:B49"/>
    <mergeCell ref="C47:C49"/>
    <mergeCell ref="F47:F49"/>
    <mergeCell ref="G42:G43"/>
    <mergeCell ref="G47:G49"/>
    <mergeCell ref="F42:F43"/>
    <mergeCell ref="E42:E43"/>
    <mergeCell ref="G10:H10"/>
    <mergeCell ref="A14:H14"/>
    <mergeCell ref="A18:A20"/>
    <mergeCell ref="B18:B20"/>
    <mergeCell ref="C18:C20"/>
    <mergeCell ref="D18:E18"/>
    <mergeCell ref="D19:E19"/>
    <mergeCell ref="D20:E20"/>
    <mergeCell ref="A24:H24"/>
    <mergeCell ref="A26:A27"/>
    <mergeCell ref="B26:B27"/>
    <mergeCell ref="C26:C27"/>
    <mergeCell ref="A28:A30"/>
    <mergeCell ref="B28:B30"/>
    <mergeCell ref="C28:C30"/>
    <mergeCell ref="A31:H31"/>
    <mergeCell ref="H44:H46"/>
    <mergeCell ref="A32:H32"/>
    <mergeCell ref="A33:H33"/>
    <mergeCell ref="A39:H39"/>
    <mergeCell ref="A40:H40"/>
    <mergeCell ref="A41:H41"/>
    <mergeCell ref="A42:A43"/>
    <mergeCell ref="B42:B43"/>
    <mergeCell ref="C42:C43"/>
    <mergeCell ref="H51:H53"/>
    <mergeCell ref="E54:E56"/>
    <mergeCell ref="F54:F56"/>
    <mergeCell ref="H42:H43"/>
    <mergeCell ref="A44:A46"/>
    <mergeCell ref="B44:B46"/>
    <mergeCell ref="C44:C46"/>
    <mergeCell ref="E44:E46"/>
    <mergeCell ref="F44:F46"/>
    <mergeCell ref="G44:G46"/>
    <mergeCell ref="G54:G56"/>
    <mergeCell ref="H54:H56"/>
    <mergeCell ref="A58:H58"/>
    <mergeCell ref="H47:H49"/>
    <mergeCell ref="A50:A56"/>
    <mergeCell ref="B50:B56"/>
    <mergeCell ref="C50:C56"/>
    <mergeCell ref="E51:E53"/>
    <mergeCell ref="F51:F53"/>
    <mergeCell ref="G51:G53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Layout" workbookViewId="0" topLeftCell="A1">
      <selection activeCell="E52" sqref="E52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10" width="10.57421875" style="0" customWidth="1"/>
    <col min="12" max="16" width="10.8515625" style="0" bestFit="1" customWidth="1"/>
  </cols>
  <sheetData>
    <row r="1" spans="7:10" ht="12.75">
      <c r="G1" s="170" t="s">
        <v>41</v>
      </c>
      <c r="H1" s="170"/>
      <c r="I1" s="170"/>
      <c r="J1" s="170"/>
    </row>
    <row r="2" spans="7:10" ht="12.75">
      <c r="G2" s="170" t="s">
        <v>218</v>
      </c>
      <c r="H2" s="170"/>
      <c r="I2" s="170"/>
      <c r="J2" s="170"/>
    </row>
    <row r="3" spans="7:10" ht="12.75">
      <c r="G3" s="170" t="s">
        <v>222</v>
      </c>
      <c r="H3" s="170"/>
      <c r="I3" s="170"/>
      <c r="J3" s="170"/>
    </row>
    <row r="6" spans="1:10" ht="12.75">
      <c r="A6" s="61"/>
      <c r="B6" s="62"/>
      <c r="C6" s="62"/>
      <c r="D6" s="61"/>
      <c r="E6" s="61"/>
      <c r="F6" s="61"/>
      <c r="G6" s="172" t="s">
        <v>177</v>
      </c>
      <c r="H6" s="172"/>
      <c r="I6" s="172"/>
      <c r="J6" s="172"/>
    </row>
    <row r="7" spans="1:10" ht="12.75">
      <c r="A7" s="61"/>
      <c r="B7" s="62"/>
      <c r="C7" s="62"/>
      <c r="D7" s="61"/>
      <c r="E7" s="61"/>
      <c r="F7" s="61"/>
      <c r="G7" s="61"/>
      <c r="H7" s="61"/>
      <c r="I7" s="61"/>
      <c r="J7" s="63" t="s">
        <v>156</v>
      </c>
    </row>
    <row r="8" spans="1:10" ht="12.75">
      <c r="A8" s="61"/>
      <c r="B8" s="62"/>
      <c r="C8" s="62"/>
      <c r="D8" s="61"/>
      <c r="E8" s="61"/>
      <c r="F8" s="61"/>
      <c r="G8" s="61"/>
      <c r="H8" s="61"/>
      <c r="I8" s="61"/>
      <c r="J8" s="63" t="s">
        <v>157</v>
      </c>
    </row>
    <row r="9" spans="1:10" ht="12.75">
      <c r="A9" s="61"/>
      <c r="B9" s="62"/>
      <c r="C9" s="62"/>
      <c r="D9" s="61"/>
      <c r="E9" s="61"/>
      <c r="F9" s="61"/>
      <c r="G9" s="61"/>
      <c r="H9" s="61"/>
      <c r="I9" s="61"/>
      <c r="J9" s="63"/>
    </row>
    <row r="10" spans="1:10" ht="12.75">
      <c r="A10" s="61"/>
      <c r="B10" s="62"/>
      <c r="C10" s="62"/>
      <c r="D10" s="61"/>
      <c r="E10" s="61"/>
      <c r="F10" s="61"/>
      <c r="G10" s="61"/>
      <c r="H10" s="61"/>
      <c r="I10" s="61"/>
      <c r="J10" s="61"/>
    </row>
    <row r="11" spans="1:10" ht="12.75">
      <c r="A11" s="61"/>
      <c r="B11" s="172" t="s">
        <v>178</v>
      </c>
      <c r="C11" s="172"/>
      <c r="D11" s="172"/>
      <c r="E11" s="172"/>
      <c r="F11" s="172"/>
      <c r="G11" s="172"/>
      <c r="H11" s="172"/>
      <c r="I11" s="172"/>
      <c r="J11" s="61"/>
    </row>
    <row r="12" spans="1:10" ht="12.75">
      <c r="A12" s="61"/>
      <c r="B12" s="173"/>
      <c r="C12" s="173"/>
      <c r="D12" s="173"/>
      <c r="E12" s="173"/>
      <c r="F12" s="173"/>
      <c r="G12" s="173"/>
      <c r="H12" s="173"/>
      <c r="I12" s="173"/>
      <c r="J12" s="61"/>
    </row>
    <row r="13" spans="1:10" ht="12.75">
      <c r="A13" s="174" t="s">
        <v>179</v>
      </c>
      <c r="B13" s="174" t="s">
        <v>180</v>
      </c>
      <c r="C13" s="174" t="s">
        <v>181</v>
      </c>
      <c r="D13" s="174" t="s">
        <v>159</v>
      </c>
      <c r="E13" s="174" t="s">
        <v>43</v>
      </c>
      <c r="F13" s="174"/>
      <c r="G13" s="174"/>
      <c r="H13" s="174"/>
      <c r="I13" s="174"/>
      <c r="J13" s="174"/>
    </row>
    <row r="14" spans="1:10" ht="12.75">
      <c r="A14" s="174"/>
      <c r="B14" s="174"/>
      <c r="C14" s="174"/>
      <c r="D14" s="174"/>
      <c r="E14" s="174" t="s">
        <v>44</v>
      </c>
      <c r="F14" s="174" t="s">
        <v>45</v>
      </c>
      <c r="G14" s="174"/>
      <c r="H14" s="174"/>
      <c r="I14" s="174"/>
      <c r="J14" s="174"/>
    </row>
    <row r="15" spans="1:10" ht="12.75">
      <c r="A15" s="174"/>
      <c r="B15" s="174"/>
      <c r="C15" s="174"/>
      <c r="D15" s="174"/>
      <c r="E15" s="174"/>
      <c r="F15" s="64" t="s">
        <v>182</v>
      </c>
      <c r="G15" s="64" t="s">
        <v>183</v>
      </c>
      <c r="H15" s="64" t="s">
        <v>184</v>
      </c>
      <c r="I15" s="64" t="s">
        <v>185</v>
      </c>
      <c r="J15" s="64" t="s">
        <v>186</v>
      </c>
    </row>
    <row r="16" spans="1:10" ht="18" customHeight="1">
      <c r="A16" s="182" t="s">
        <v>83</v>
      </c>
      <c r="B16" s="183"/>
      <c r="C16" s="183"/>
      <c r="D16" s="183"/>
      <c r="E16" s="183"/>
      <c r="F16" s="183"/>
      <c r="G16" s="183"/>
      <c r="H16" s="183"/>
      <c r="I16" s="183"/>
      <c r="J16" s="184"/>
    </row>
    <row r="17" spans="1:10" ht="12.75">
      <c r="A17" s="174">
        <v>1</v>
      </c>
      <c r="B17" s="185" t="s">
        <v>215</v>
      </c>
      <c r="C17" s="185" t="s">
        <v>187</v>
      </c>
      <c r="D17" s="65" t="s">
        <v>50</v>
      </c>
      <c r="E17" s="66">
        <f aca="true" t="shared" si="0" ref="E17:E24">SUM(F17:J17)</f>
        <v>75063.5</v>
      </c>
      <c r="F17" s="66">
        <f>F18+F19</f>
        <v>24405.699999999997</v>
      </c>
      <c r="G17" s="66">
        <f>G18+G19</f>
        <v>41409.9</v>
      </c>
      <c r="H17" s="66">
        <f>H19</f>
        <v>2933.5</v>
      </c>
      <c r="I17" s="66">
        <f>I19</f>
        <v>3080.2</v>
      </c>
      <c r="J17" s="66">
        <f>J19</f>
        <v>3234.2</v>
      </c>
    </row>
    <row r="18" spans="1:10" ht="92.25">
      <c r="A18" s="174"/>
      <c r="B18" s="185"/>
      <c r="C18" s="185"/>
      <c r="D18" s="65" t="s">
        <v>188</v>
      </c>
      <c r="E18" s="66">
        <f t="shared" si="0"/>
        <v>34155.3</v>
      </c>
      <c r="F18" s="69">
        <v>17924.6</v>
      </c>
      <c r="G18" s="69">
        <v>16230.7</v>
      </c>
      <c r="H18" s="66">
        <v>0</v>
      </c>
      <c r="I18" s="66">
        <v>0</v>
      </c>
      <c r="J18" s="66">
        <v>0</v>
      </c>
    </row>
    <row r="19" spans="1:10" ht="47.25" customHeight="1">
      <c r="A19" s="174"/>
      <c r="B19" s="185"/>
      <c r="C19" s="185"/>
      <c r="D19" s="65" t="s">
        <v>49</v>
      </c>
      <c r="E19" s="66">
        <f t="shared" si="0"/>
        <v>40908.2</v>
      </c>
      <c r="F19" s="66">
        <f>F24+F22+F23</f>
        <v>6481.099999999999</v>
      </c>
      <c r="G19" s="66">
        <f>G24+G22</f>
        <v>25179.2</v>
      </c>
      <c r="H19" s="66">
        <f>H24+H22</f>
        <v>2933.5</v>
      </c>
      <c r="I19" s="66">
        <f>I24+I22</f>
        <v>3080.2</v>
      </c>
      <c r="J19" s="66">
        <f>J24+J22</f>
        <v>3234.2</v>
      </c>
    </row>
    <row r="20" spans="1:10" ht="18.75" customHeight="1">
      <c r="A20" s="175" t="s">
        <v>189</v>
      </c>
      <c r="B20" s="176" t="s">
        <v>190</v>
      </c>
      <c r="C20" s="179" t="s">
        <v>48</v>
      </c>
      <c r="D20" s="68" t="s">
        <v>50</v>
      </c>
      <c r="E20" s="69">
        <f t="shared" si="0"/>
        <v>56962.600000000006</v>
      </c>
      <c r="F20" s="69">
        <f>F21+F22</f>
        <v>18868</v>
      </c>
      <c r="G20" s="69">
        <f>G21+G22</f>
        <v>38094.600000000006</v>
      </c>
      <c r="H20" s="69">
        <f>H21+H22</f>
        <v>0</v>
      </c>
      <c r="I20" s="69">
        <f>I21+I22</f>
        <v>0</v>
      </c>
      <c r="J20" s="69">
        <f>J21+J22</f>
        <v>0</v>
      </c>
    </row>
    <row r="21" spans="1:10" ht="42.75" customHeight="1">
      <c r="A21" s="175"/>
      <c r="B21" s="177"/>
      <c r="C21" s="180"/>
      <c r="D21" s="68" t="s">
        <v>51</v>
      </c>
      <c r="E21" s="69">
        <f t="shared" si="0"/>
        <v>34155.3</v>
      </c>
      <c r="F21" s="69">
        <v>17924.6</v>
      </c>
      <c r="G21" s="69">
        <v>16230.7</v>
      </c>
      <c r="H21" s="69">
        <v>0</v>
      </c>
      <c r="I21" s="69">
        <v>0</v>
      </c>
      <c r="J21" s="69">
        <v>0</v>
      </c>
    </row>
    <row r="22" spans="1:10" ht="51" customHeight="1">
      <c r="A22" s="175"/>
      <c r="B22" s="178"/>
      <c r="C22" s="181"/>
      <c r="D22" s="68" t="s">
        <v>49</v>
      </c>
      <c r="E22" s="69">
        <f t="shared" si="0"/>
        <v>22807.300000000003</v>
      </c>
      <c r="F22" s="69">
        <v>943.4</v>
      </c>
      <c r="G22" s="69">
        <v>21863.9</v>
      </c>
      <c r="H22" s="69">
        <v>0</v>
      </c>
      <c r="I22" s="69">
        <v>0</v>
      </c>
      <c r="J22" s="69">
        <v>0</v>
      </c>
    </row>
    <row r="23" spans="1:10" ht="54" customHeight="1">
      <c r="A23" s="67" t="s">
        <v>191</v>
      </c>
      <c r="B23" s="91" t="s">
        <v>216</v>
      </c>
      <c r="C23" s="64" t="s">
        <v>48</v>
      </c>
      <c r="D23" s="68" t="s">
        <v>49</v>
      </c>
      <c r="E23" s="69">
        <f>SUM(F23:J23)</f>
        <v>1922</v>
      </c>
      <c r="F23" s="69">
        <v>1922</v>
      </c>
      <c r="G23" s="69">
        <v>0</v>
      </c>
      <c r="H23" s="69">
        <v>0</v>
      </c>
      <c r="I23" s="69">
        <v>0</v>
      </c>
      <c r="J23" s="69">
        <v>0</v>
      </c>
    </row>
    <row r="24" spans="1:10" ht="39">
      <c r="A24" s="70" t="s">
        <v>192</v>
      </c>
      <c r="B24" s="84" t="s">
        <v>53</v>
      </c>
      <c r="C24" s="64" t="s">
        <v>54</v>
      </c>
      <c r="D24" s="68" t="s">
        <v>49</v>
      </c>
      <c r="E24" s="69">
        <f t="shared" si="0"/>
        <v>16178.900000000001</v>
      </c>
      <c r="F24" s="69">
        <v>3615.7</v>
      </c>
      <c r="G24" s="69">
        <v>3315.3</v>
      </c>
      <c r="H24" s="69">
        <v>2933.5</v>
      </c>
      <c r="I24" s="69">
        <v>3080.2</v>
      </c>
      <c r="J24" s="69">
        <v>3234.2</v>
      </c>
    </row>
    <row r="25" spans="1:10" ht="12.75">
      <c r="A25" s="175"/>
      <c r="B25" s="187" t="s">
        <v>55</v>
      </c>
      <c r="C25" s="174"/>
      <c r="D25" s="65" t="s">
        <v>50</v>
      </c>
      <c r="E25" s="69">
        <f>E26+E27</f>
        <v>75063.5</v>
      </c>
      <c r="F25" s="69">
        <f>F26+F27</f>
        <v>24405.699999999997</v>
      </c>
      <c r="G25" s="69">
        <f>G26+G27</f>
        <v>41409.9</v>
      </c>
      <c r="H25" s="69">
        <f>H27</f>
        <v>2933.5</v>
      </c>
      <c r="I25" s="69">
        <f>I27</f>
        <v>3080.2</v>
      </c>
      <c r="J25" s="69">
        <f>J27</f>
        <v>3234.2</v>
      </c>
    </row>
    <row r="26" spans="1:10" ht="26.25">
      <c r="A26" s="175"/>
      <c r="B26" s="187"/>
      <c r="C26" s="174"/>
      <c r="D26" s="68" t="s">
        <v>51</v>
      </c>
      <c r="E26" s="69">
        <f>SUM(F26:J26)</f>
        <v>34155.3</v>
      </c>
      <c r="F26" s="69">
        <f aca="true" t="shared" si="1" ref="F26:J27">F18</f>
        <v>17924.6</v>
      </c>
      <c r="G26" s="69">
        <f t="shared" si="1"/>
        <v>16230.7</v>
      </c>
      <c r="H26" s="69">
        <f t="shared" si="1"/>
        <v>0</v>
      </c>
      <c r="I26" s="69">
        <f t="shared" si="1"/>
        <v>0</v>
      </c>
      <c r="J26" s="69">
        <f t="shared" si="1"/>
        <v>0</v>
      </c>
    </row>
    <row r="27" spans="1:16" ht="26.25">
      <c r="A27" s="175"/>
      <c r="B27" s="187"/>
      <c r="C27" s="174"/>
      <c r="D27" s="65" t="s">
        <v>49</v>
      </c>
      <c r="E27" s="69">
        <f>SUM(F27:J27)</f>
        <v>40908.2</v>
      </c>
      <c r="F27" s="69">
        <f t="shared" si="1"/>
        <v>6481.099999999999</v>
      </c>
      <c r="G27" s="69">
        <f t="shared" si="1"/>
        <v>25179.2</v>
      </c>
      <c r="H27" s="69">
        <f t="shared" si="1"/>
        <v>2933.5</v>
      </c>
      <c r="I27" s="69">
        <f t="shared" si="1"/>
        <v>3080.2</v>
      </c>
      <c r="J27" s="69">
        <f t="shared" si="1"/>
        <v>3234.2</v>
      </c>
      <c r="L27" s="22" t="s">
        <v>64</v>
      </c>
      <c r="M27" s="22" t="s">
        <v>64</v>
      </c>
      <c r="N27" s="22" t="s">
        <v>64</v>
      </c>
      <c r="O27" s="22" t="s">
        <v>64</v>
      </c>
      <c r="P27" s="22" t="s">
        <v>64</v>
      </c>
    </row>
    <row r="28" spans="1:16" ht="19.5" customHeight="1">
      <c r="A28" s="188" t="s">
        <v>56</v>
      </c>
      <c r="B28" s="189"/>
      <c r="C28" s="189"/>
      <c r="D28" s="189"/>
      <c r="E28" s="189"/>
      <c r="F28" s="189"/>
      <c r="G28" s="189"/>
      <c r="H28" s="189"/>
      <c r="I28" s="189"/>
      <c r="J28" s="190"/>
      <c r="L28" s="86" t="s">
        <v>64</v>
      </c>
      <c r="M28" s="86" t="s">
        <v>64</v>
      </c>
      <c r="N28" s="86" t="s">
        <v>64</v>
      </c>
      <c r="O28" s="86" t="s">
        <v>64</v>
      </c>
      <c r="P28" s="86" t="s">
        <v>64</v>
      </c>
    </row>
    <row r="29" spans="1:10" ht="96.75" customHeight="1">
      <c r="A29" s="70" t="s">
        <v>13</v>
      </c>
      <c r="B29" s="71" t="s">
        <v>211</v>
      </c>
      <c r="C29" s="64" t="s">
        <v>54</v>
      </c>
      <c r="D29" s="68" t="s">
        <v>49</v>
      </c>
      <c r="E29" s="69">
        <f aca="true" t="shared" si="2" ref="E29:E35">SUM(F29:J29)</f>
        <v>264752</v>
      </c>
      <c r="F29" s="69">
        <f>F30+F31+F32+F33+F34</f>
        <v>53440.40000000001</v>
      </c>
      <c r="G29" s="69">
        <v>52827.9</v>
      </c>
      <c r="H29" s="69">
        <f>H30+H31+H32+H33</f>
        <v>52827.9</v>
      </c>
      <c r="I29" s="69">
        <f>I30+I31+I32+I33</f>
        <v>52827.9</v>
      </c>
      <c r="J29" s="69">
        <f>J30+J31+J32+J33</f>
        <v>52827.9</v>
      </c>
    </row>
    <row r="30" spans="1:10" ht="31.5" customHeight="1">
      <c r="A30" s="70" t="s">
        <v>189</v>
      </c>
      <c r="B30" s="85" t="s">
        <v>212</v>
      </c>
      <c r="C30" s="64" t="s">
        <v>54</v>
      </c>
      <c r="D30" s="68" t="s">
        <v>49</v>
      </c>
      <c r="E30" s="69">
        <f t="shared" si="2"/>
        <v>145334.5</v>
      </c>
      <c r="F30" s="69">
        <v>29066.9</v>
      </c>
      <c r="G30" s="69">
        <v>29066.9</v>
      </c>
      <c r="H30" s="69">
        <v>29066.9</v>
      </c>
      <c r="I30" s="69">
        <v>29066.9</v>
      </c>
      <c r="J30" s="69">
        <v>29066.9</v>
      </c>
    </row>
    <row r="31" spans="1:10" ht="26.25">
      <c r="A31" s="70" t="s">
        <v>191</v>
      </c>
      <c r="B31" s="85" t="s">
        <v>213</v>
      </c>
      <c r="C31" s="64" t="s">
        <v>54</v>
      </c>
      <c r="D31" s="68" t="s">
        <v>49</v>
      </c>
      <c r="E31" s="69">
        <f t="shared" si="2"/>
        <v>92872.2</v>
      </c>
      <c r="F31" s="69">
        <v>18160.2</v>
      </c>
      <c r="G31" s="69">
        <v>18678</v>
      </c>
      <c r="H31" s="69">
        <v>18678</v>
      </c>
      <c r="I31" s="69">
        <v>18678</v>
      </c>
      <c r="J31" s="69">
        <v>18678</v>
      </c>
    </row>
    <row r="32" spans="1:10" ht="26.25">
      <c r="A32" s="70" t="s">
        <v>192</v>
      </c>
      <c r="B32" s="85" t="s">
        <v>214</v>
      </c>
      <c r="C32" s="64" t="s">
        <v>54</v>
      </c>
      <c r="D32" s="68" t="s">
        <v>49</v>
      </c>
      <c r="E32" s="69">
        <f t="shared" si="2"/>
        <v>17765</v>
      </c>
      <c r="F32" s="69">
        <v>3468.6</v>
      </c>
      <c r="G32" s="69">
        <v>3574.1</v>
      </c>
      <c r="H32" s="69">
        <v>3574.1</v>
      </c>
      <c r="I32" s="69">
        <v>3574.1</v>
      </c>
      <c r="J32" s="69">
        <v>3574.1</v>
      </c>
    </row>
    <row r="33" spans="1:10" ht="26.25">
      <c r="A33" s="70" t="s">
        <v>193</v>
      </c>
      <c r="B33" s="84" t="s">
        <v>194</v>
      </c>
      <c r="C33" s="64" t="s">
        <v>54</v>
      </c>
      <c r="D33" s="68" t="s">
        <v>49</v>
      </c>
      <c r="E33" s="69">
        <f t="shared" si="2"/>
        <v>7544.5</v>
      </c>
      <c r="F33" s="69">
        <v>1508.9</v>
      </c>
      <c r="G33" s="69">
        <v>1508.9</v>
      </c>
      <c r="H33" s="69">
        <v>1508.9</v>
      </c>
      <c r="I33" s="69">
        <v>1508.9</v>
      </c>
      <c r="J33" s="69">
        <v>1508.9</v>
      </c>
    </row>
    <row r="34" spans="1:10" ht="26.25">
      <c r="A34" s="70" t="s">
        <v>195</v>
      </c>
      <c r="B34" s="84" t="s">
        <v>196</v>
      </c>
      <c r="C34" s="64" t="s">
        <v>54</v>
      </c>
      <c r="D34" s="68" t="s">
        <v>49</v>
      </c>
      <c r="E34" s="69">
        <f t="shared" si="2"/>
        <v>1235.8</v>
      </c>
      <c r="F34" s="69">
        <v>1235.8</v>
      </c>
      <c r="G34" s="69" t="s">
        <v>205</v>
      </c>
      <c r="H34" s="69" t="s">
        <v>205</v>
      </c>
      <c r="I34" s="69" t="s">
        <v>205</v>
      </c>
      <c r="J34" s="69" t="s">
        <v>205</v>
      </c>
    </row>
    <row r="35" spans="1:10" ht="26.25">
      <c r="A35" s="70"/>
      <c r="B35" s="64" t="s">
        <v>70</v>
      </c>
      <c r="C35" s="64"/>
      <c r="D35" s="68" t="s">
        <v>49</v>
      </c>
      <c r="E35" s="69">
        <f t="shared" si="2"/>
        <v>264752</v>
      </c>
      <c r="F35" s="69">
        <f>F29</f>
        <v>53440.40000000001</v>
      </c>
      <c r="G35" s="69">
        <f>G29</f>
        <v>52827.9</v>
      </c>
      <c r="H35" s="69">
        <f>H29</f>
        <v>52827.9</v>
      </c>
      <c r="I35" s="69">
        <f>I29</f>
        <v>52827.9</v>
      </c>
      <c r="J35" s="69">
        <f>J29</f>
        <v>52827.9</v>
      </c>
    </row>
    <row r="36" spans="1:10" ht="23.25" customHeight="1">
      <c r="A36" s="188" t="s">
        <v>197</v>
      </c>
      <c r="B36" s="189"/>
      <c r="C36" s="189"/>
      <c r="D36" s="189"/>
      <c r="E36" s="189"/>
      <c r="F36" s="189"/>
      <c r="G36" s="189"/>
      <c r="H36" s="189"/>
      <c r="I36" s="189"/>
      <c r="J36" s="190"/>
    </row>
    <row r="37" spans="1:10" ht="52.5">
      <c r="A37" s="70" t="s">
        <v>13</v>
      </c>
      <c r="B37" s="71" t="s">
        <v>198</v>
      </c>
      <c r="C37" s="64" t="s">
        <v>54</v>
      </c>
      <c r="D37" s="68" t="s">
        <v>49</v>
      </c>
      <c r="E37" s="69">
        <f aca="true" t="shared" si="3" ref="E37:J37">E38+E39</f>
        <v>211721.4</v>
      </c>
      <c r="F37" s="69">
        <f t="shared" si="3"/>
        <v>42344.200000000004</v>
      </c>
      <c r="G37" s="69">
        <f t="shared" si="3"/>
        <v>42344.3</v>
      </c>
      <c r="H37" s="69">
        <f t="shared" si="3"/>
        <v>42344.3</v>
      </c>
      <c r="I37" s="69">
        <f t="shared" si="3"/>
        <v>42344.3</v>
      </c>
      <c r="J37" s="69">
        <f t="shared" si="3"/>
        <v>42344.3</v>
      </c>
    </row>
    <row r="38" spans="1:10" ht="26.25">
      <c r="A38" s="70" t="s">
        <v>189</v>
      </c>
      <c r="B38" s="85" t="s">
        <v>199</v>
      </c>
      <c r="C38" s="64" t="s">
        <v>54</v>
      </c>
      <c r="D38" s="68" t="s">
        <v>49</v>
      </c>
      <c r="E38" s="69">
        <f>SUM(F38:J38)</f>
        <v>18574.9</v>
      </c>
      <c r="F38" s="69">
        <v>3714.9</v>
      </c>
      <c r="G38" s="69">
        <v>3715</v>
      </c>
      <c r="H38" s="69">
        <v>3715</v>
      </c>
      <c r="I38" s="69">
        <v>3715</v>
      </c>
      <c r="J38" s="69">
        <v>3715</v>
      </c>
    </row>
    <row r="39" spans="1:10" ht="26.25">
      <c r="A39" s="70" t="s">
        <v>191</v>
      </c>
      <c r="B39" s="85" t="s">
        <v>200</v>
      </c>
      <c r="C39" s="64" t="s">
        <v>54</v>
      </c>
      <c r="D39" s="68" t="s">
        <v>49</v>
      </c>
      <c r="E39" s="69">
        <f>SUM(F39:J39)</f>
        <v>193146.5</v>
      </c>
      <c r="F39" s="69">
        <v>38629.3</v>
      </c>
      <c r="G39" s="69">
        <v>38629.3</v>
      </c>
      <c r="H39" s="69">
        <v>38629.3</v>
      </c>
      <c r="I39" s="69">
        <v>38629.3</v>
      </c>
      <c r="J39" s="69">
        <v>38629.3</v>
      </c>
    </row>
    <row r="40" spans="1:10" ht="26.25">
      <c r="A40" s="70"/>
      <c r="B40" s="64" t="s">
        <v>73</v>
      </c>
      <c r="C40" s="64" t="s">
        <v>54</v>
      </c>
      <c r="D40" s="68" t="s">
        <v>49</v>
      </c>
      <c r="E40" s="69">
        <f>SUM(F40:J40)</f>
        <v>211721.40000000002</v>
      </c>
      <c r="F40" s="69">
        <f>F37</f>
        <v>42344.200000000004</v>
      </c>
      <c r="G40" s="69">
        <f>G37</f>
        <v>42344.3</v>
      </c>
      <c r="H40" s="69">
        <f>H37</f>
        <v>42344.3</v>
      </c>
      <c r="I40" s="69">
        <f>I37</f>
        <v>42344.3</v>
      </c>
      <c r="J40" s="69">
        <f>J37</f>
        <v>42344.3</v>
      </c>
    </row>
    <row r="41" spans="1:10" ht="12.75">
      <c r="A41" s="191"/>
      <c r="B41" s="179" t="s">
        <v>201</v>
      </c>
      <c r="C41" s="174"/>
      <c r="D41" s="68" t="s">
        <v>50</v>
      </c>
      <c r="E41" s="69">
        <f>E42+E43</f>
        <v>551536.9000000001</v>
      </c>
      <c r="F41" s="69">
        <f>F42+F43</f>
        <v>120190.30000000002</v>
      </c>
      <c r="G41" s="69">
        <f>G42+G43</f>
        <v>136582.1</v>
      </c>
      <c r="H41" s="69">
        <f>H43</f>
        <v>98105.70000000001</v>
      </c>
      <c r="I41" s="69">
        <f>I43</f>
        <v>98252.4</v>
      </c>
      <c r="J41" s="69">
        <f>J43</f>
        <v>98406.4</v>
      </c>
    </row>
    <row r="42" spans="1:10" ht="26.25">
      <c r="A42" s="192"/>
      <c r="B42" s="180"/>
      <c r="C42" s="174"/>
      <c r="D42" s="68" t="s">
        <v>51</v>
      </c>
      <c r="E42" s="69">
        <f>SUM(F42:J42)</f>
        <v>34155.3</v>
      </c>
      <c r="F42" s="69">
        <f>F26</f>
        <v>17924.6</v>
      </c>
      <c r="G42" s="69">
        <f>G26</f>
        <v>16230.7</v>
      </c>
      <c r="H42" s="69">
        <f>H26</f>
        <v>0</v>
      </c>
      <c r="I42" s="69">
        <f>I26</f>
        <v>0</v>
      </c>
      <c r="J42" s="69">
        <f>J26</f>
        <v>0</v>
      </c>
    </row>
    <row r="43" spans="1:10" ht="26.25">
      <c r="A43" s="193"/>
      <c r="B43" s="181"/>
      <c r="C43" s="174"/>
      <c r="D43" s="68" t="s">
        <v>49</v>
      </c>
      <c r="E43" s="69">
        <f>SUM(F43:J43)</f>
        <v>517381.6000000001</v>
      </c>
      <c r="F43" s="69">
        <f>F27+F35+F40</f>
        <v>102265.70000000001</v>
      </c>
      <c r="G43" s="69">
        <f>G27+G35+G40</f>
        <v>120351.40000000001</v>
      </c>
      <c r="H43" s="69">
        <f>H27+H35+H40</f>
        <v>98105.70000000001</v>
      </c>
      <c r="I43" s="69">
        <f>I27+I35+I40</f>
        <v>98252.4</v>
      </c>
      <c r="J43" s="69">
        <f>J27+J35+J40</f>
        <v>98406.4</v>
      </c>
    </row>
    <row r="44" spans="1:10" ht="15">
      <c r="A44" s="186"/>
      <c r="B44" s="186"/>
      <c r="C44" s="186"/>
      <c r="D44" s="58"/>
      <c r="E44" s="59"/>
      <c r="F44" s="60"/>
      <c r="G44" s="60"/>
      <c r="H44" s="60"/>
      <c r="I44" s="60"/>
      <c r="J44" s="60"/>
    </row>
    <row r="45" spans="1:10" ht="15">
      <c r="A45" s="186"/>
      <c r="B45" s="186"/>
      <c r="C45" s="186"/>
      <c r="D45" s="58" t="s">
        <v>204</v>
      </c>
      <c r="E45" s="59"/>
      <c r="F45" s="60"/>
      <c r="G45" s="60"/>
      <c r="H45" s="60"/>
      <c r="I45" s="60"/>
      <c r="J45" s="60"/>
    </row>
    <row r="46" spans="1:10" ht="15">
      <c r="A46" s="186"/>
      <c r="B46" s="186"/>
      <c r="C46" s="186"/>
      <c r="D46" s="58"/>
      <c r="E46" s="59"/>
      <c r="F46" s="60"/>
      <c r="G46" s="60"/>
      <c r="H46" s="60"/>
      <c r="I46" s="60"/>
      <c r="J46" s="60"/>
    </row>
    <row r="47" spans="1:10" ht="15">
      <c r="A47" s="186"/>
      <c r="B47" s="186"/>
      <c r="C47" s="186"/>
      <c r="D47" s="58"/>
      <c r="E47" s="59"/>
      <c r="F47" s="60"/>
      <c r="G47" s="60"/>
      <c r="H47" s="60"/>
      <c r="I47" s="60"/>
      <c r="J47" s="60"/>
    </row>
    <row r="48" ht="12.75">
      <c r="E48" s="22" t="s">
        <v>64</v>
      </c>
    </row>
    <row r="49" spans="6:10" ht="12.75">
      <c r="F49" s="171" t="s">
        <v>64</v>
      </c>
      <c r="G49" s="116"/>
      <c r="H49" s="116"/>
      <c r="I49" s="116"/>
      <c r="J49" s="116"/>
    </row>
    <row r="50" spans="6:10" ht="12.75">
      <c r="F50" s="88" t="s">
        <v>64</v>
      </c>
      <c r="G50" s="88" t="s">
        <v>64</v>
      </c>
      <c r="H50" s="88" t="s">
        <v>64</v>
      </c>
      <c r="I50" s="88" t="s">
        <v>64</v>
      </c>
      <c r="J50" s="88" t="s">
        <v>64</v>
      </c>
    </row>
    <row r="51" spans="6:10" ht="12.75">
      <c r="F51" s="88" t="s">
        <v>64</v>
      </c>
      <c r="G51" s="88" t="s">
        <v>64</v>
      </c>
      <c r="H51" s="88" t="s">
        <v>64</v>
      </c>
      <c r="I51" s="88" t="s">
        <v>64</v>
      </c>
      <c r="J51" s="88" t="s">
        <v>64</v>
      </c>
    </row>
  </sheetData>
  <sheetProtection/>
  <mergeCells count="29">
    <mergeCell ref="A28:J28"/>
    <mergeCell ref="A36:J36"/>
    <mergeCell ref="A41:A43"/>
    <mergeCell ref="B41:B43"/>
    <mergeCell ref="C41:C43"/>
    <mergeCell ref="A20:A22"/>
    <mergeCell ref="B20:B22"/>
    <mergeCell ref="C20:C22"/>
    <mergeCell ref="A16:J16"/>
    <mergeCell ref="A17:A19"/>
    <mergeCell ref="B17:B19"/>
    <mergeCell ref="C17:C19"/>
    <mergeCell ref="A13:A15"/>
    <mergeCell ref="B13:B15"/>
    <mergeCell ref="C13:C15"/>
    <mergeCell ref="D13:D15"/>
    <mergeCell ref="E13:J13"/>
    <mergeCell ref="E14:E15"/>
    <mergeCell ref="F14:J14"/>
    <mergeCell ref="G1:J1"/>
    <mergeCell ref="G2:J2"/>
    <mergeCell ref="G3:J3"/>
    <mergeCell ref="F49:J49"/>
    <mergeCell ref="G6:J6"/>
    <mergeCell ref="B11:I12"/>
    <mergeCell ref="A44:C47"/>
    <mergeCell ref="A25:A27"/>
    <mergeCell ref="B25:B27"/>
    <mergeCell ref="C25:C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6">
      <selection activeCell="D3" sqref="D3:F3"/>
    </sheetView>
  </sheetViews>
  <sheetFormatPr defaultColWidth="9.140625" defaultRowHeight="12.75"/>
  <cols>
    <col min="1" max="1" width="6.00390625" style="0" customWidth="1"/>
    <col min="2" max="2" width="14.7109375" style="0" hidden="1" customWidth="1"/>
    <col min="3" max="3" width="30.140625" style="0" customWidth="1"/>
    <col min="4" max="4" width="13.28125" style="90" customWidth="1"/>
    <col min="5" max="5" width="13.28125" style="87" customWidth="1"/>
    <col min="6" max="6" width="26.421875" style="98" customWidth="1"/>
    <col min="7" max="8" width="9.140625" style="0" hidden="1" customWidth="1"/>
  </cols>
  <sheetData>
    <row r="1" spans="4:9" ht="15">
      <c r="D1" s="172" t="s">
        <v>153</v>
      </c>
      <c r="E1" s="172"/>
      <c r="F1" s="172"/>
      <c r="G1" s="89"/>
      <c r="H1" s="89"/>
      <c r="I1" s="89"/>
    </row>
    <row r="2" spans="4:9" ht="15">
      <c r="D2" s="170" t="s">
        <v>218</v>
      </c>
      <c r="E2" s="170"/>
      <c r="F2" s="170"/>
      <c r="G2" s="89"/>
      <c r="H2" s="89"/>
      <c r="I2" s="89"/>
    </row>
    <row r="3" spans="4:9" ht="15">
      <c r="D3" s="170" t="s">
        <v>222</v>
      </c>
      <c r="E3" s="170"/>
      <c r="F3" s="170"/>
      <c r="G3" s="89"/>
      <c r="H3" s="89"/>
      <c r="I3" s="89"/>
    </row>
    <row r="6" spans="4:9" ht="15">
      <c r="D6" s="172" t="s">
        <v>153</v>
      </c>
      <c r="E6" s="172"/>
      <c r="F6" s="172"/>
      <c r="G6" s="57"/>
      <c r="H6" s="57"/>
      <c r="I6" s="57"/>
    </row>
    <row r="7" spans="3:9" ht="15">
      <c r="C7" s="57" t="s">
        <v>64</v>
      </c>
      <c r="D7" s="172" t="s">
        <v>156</v>
      </c>
      <c r="E7" s="172"/>
      <c r="F7" s="172"/>
      <c r="G7" s="57"/>
      <c r="H7" s="57"/>
      <c r="I7" s="57"/>
    </row>
    <row r="8" spans="3:9" ht="15">
      <c r="C8" s="57" t="s">
        <v>64</v>
      </c>
      <c r="D8" s="172" t="s">
        <v>157</v>
      </c>
      <c r="E8" s="172"/>
      <c r="F8" s="172"/>
      <c r="G8" s="57"/>
      <c r="H8" s="57"/>
      <c r="I8" s="57"/>
    </row>
    <row r="11" spans="1:6" ht="12.75">
      <c r="A11" s="194" t="s">
        <v>97</v>
      </c>
      <c r="B11" s="194"/>
      <c r="C11" s="194"/>
      <c r="D11" s="194"/>
      <c r="E11" s="194"/>
      <c r="F11" s="194"/>
    </row>
    <row r="12" spans="1:6" ht="34.5" customHeight="1">
      <c r="A12" s="195" t="s">
        <v>98</v>
      </c>
      <c r="B12" s="195"/>
      <c r="C12" s="195"/>
      <c r="D12" s="195"/>
      <c r="E12" s="195"/>
      <c r="F12" s="195"/>
    </row>
    <row r="13" spans="1:6" ht="12.75">
      <c r="A13" s="82"/>
      <c r="B13" s="82"/>
      <c r="C13" s="82"/>
      <c r="D13" s="82"/>
      <c r="E13" s="82"/>
      <c r="F13" s="94"/>
    </row>
    <row r="14" spans="1:6" ht="52.5">
      <c r="A14" s="73" t="s">
        <v>99</v>
      </c>
      <c r="B14" s="73" t="s">
        <v>100</v>
      </c>
      <c r="C14" s="73" t="s">
        <v>101</v>
      </c>
      <c r="D14" s="73" t="s">
        <v>102</v>
      </c>
      <c r="E14" s="73" t="s">
        <v>103</v>
      </c>
      <c r="F14" s="95" t="s">
        <v>104</v>
      </c>
    </row>
    <row r="15" spans="1:6" ht="12.75">
      <c r="A15" s="73">
        <v>1</v>
      </c>
      <c r="B15" s="73">
        <v>2</v>
      </c>
      <c r="C15" s="73"/>
      <c r="D15" s="73">
        <v>4</v>
      </c>
      <c r="E15" s="73">
        <v>5</v>
      </c>
      <c r="F15" s="95"/>
    </row>
    <row r="16" spans="1:6" ht="44.25" customHeight="1">
      <c r="A16" s="73" t="s">
        <v>135</v>
      </c>
      <c r="B16" s="74" t="s">
        <v>105</v>
      </c>
      <c r="C16" s="74" t="s">
        <v>106</v>
      </c>
      <c r="D16" s="73" t="s">
        <v>107</v>
      </c>
      <c r="E16" s="73" t="s">
        <v>152</v>
      </c>
      <c r="F16" s="95" t="s">
        <v>108</v>
      </c>
    </row>
    <row r="17" spans="1:6" ht="44.25" customHeight="1">
      <c r="A17" s="73" t="s">
        <v>136</v>
      </c>
      <c r="B17" s="74" t="s">
        <v>105</v>
      </c>
      <c r="C17" s="74" t="s">
        <v>109</v>
      </c>
      <c r="D17" s="73" t="s">
        <v>107</v>
      </c>
      <c r="E17" s="73" t="s">
        <v>152</v>
      </c>
      <c r="F17" s="95" t="s">
        <v>108</v>
      </c>
    </row>
    <row r="18" spans="1:6" ht="42" customHeight="1">
      <c r="A18" s="73" t="s">
        <v>137</v>
      </c>
      <c r="B18" s="74" t="s">
        <v>105</v>
      </c>
      <c r="C18" s="74" t="s">
        <v>110</v>
      </c>
      <c r="D18" s="73" t="s">
        <v>107</v>
      </c>
      <c r="E18" s="73" t="s">
        <v>152</v>
      </c>
      <c r="F18" s="95" t="s">
        <v>108</v>
      </c>
    </row>
    <row r="19" spans="1:6" ht="45.75" customHeight="1">
      <c r="A19" s="73" t="s">
        <v>138</v>
      </c>
      <c r="B19" s="74" t="s">
        <v>105</v>
      </c>
      <c r="C19" s="74" t="s">
        <v>111</v>
      </c>
      <c r="D19" s="73" t="s">
        <v>107</v>
      </c>
      <c r="E19" s="73" t="s">
        <v>127</v>
      </c>
      <c r="F19" s="95" t="s">
        <v>108</v>
      </c>
    </row>
    <row r="20" spans="1:6" ht="45" customHeight="1">
      <c r="A20" s="73" t="s">
        <v>139</v>
      </c>
      <c r="B20" s="74" t="s">
        <v>105</v>
      </c>
      <c r="C20" s="74" t="s">
        <v>112</v>
      </c>
      <c r="D20" s="73" t="s">
        <v>107</v>
      </c>
      <c r="E20" s="73" t="s">
        <v>152</v>
      </c>
      <c r="F20" s="95" t="s">
        <v>108</v>
      </c>
    </row>
    <row r="21" spans="1:6" ht="45" customHeight="1">
      <c r="A21" s="73" t="s">
        <v>140</v>
      </c>
      <c r="B21" s="74" t="s">
        <v>105</v>
      </c>
      <c r="C21" s="74" t="s">
        <v>113</v>
      </c>
      <c r="D21" s="73" t="s">
        <v>107</v>
      </c>
      <c r="E21" s="73" t="s">
        <v>152</v>
      </c>
      <c r="F21" s="95" t="s">
        <v>108</v>
      </c>
    </row>
    <row r="22" spans="1:6" ht="41.25" customHeight="1">
      <c r="A22" s="73" t="s">
        <v>141</v>
      </c>
      <c r="B22" s="74" t="s">
        <v>105</v>
      </c>
      <c r="C22" s="74" t="s">
        <v>114</v>
      </c>
      <c r="D22" s="73" t="s">
        <v>107</v>
      </c>
      <c r="E22" s="73" t="s">
        <v>152</v>
      </c>
      <c r="F22" s="95" t="s">
        <v>108</v>
      </c>
    </row>
    <row r="23" spans="1:6" ht="119.25" customHeight="1">
      <c r="A23" s="75" t="s">
        <v>143</v>
      </c>
      <c r="B23" s="76" t="s">
        <v>105</v>
      </c>
      <c r="C23" s="76" t="s">
        <v>115</v>
      </c>
      <c r="D23" s="75" t="s">
        <v>116</v>
      </c>
      <c r="E23" s="77" t="s">
        <v>151</v>
      </c>
      <c r="F23" s="96" t="s">
        <v>117</v>
      </c>
    </row>
    <row r="24" spans="1:6" ht="141.75" customHeight="1">
      <c r="A24" s="75" t="s">
        <v>144</v>
      </c>
      <c r="B24" s="76" t="s">
        <v>105</v>
      </c>
      <c r="C24" s="76" t="s">
        <v>118</v>
      </c>
      <c r="D24" s="75" t="s">
        <v>119</v>
      </c>
      <c r="E24" s="77" t="s">
        <v>208</v>
      </c>
      <c r="F24" s="96" t="s">
        <v>120</v>
      </c>
    </row>
    <row r="25" spans="1:6" ht="114.75" customHeight="1">
      <c r="A25" s="78" t="s">
        <v>145</v>
      </c>
      <c r="B25" s="74" t="s">
        <v>105</v>
      </c>
      <c r="C25" s="74" t="s">
        <v>121</v>
      </c>
      <c r="D25" s="78" t="s">
        <v>122</v>
      </c>
      <c r="E25" s="73" t="s">
        <v>209</v>
      </c>
      <c r="F25" s="95" t="s">
        <v>210</v>
      </c>
    </row>
    <row r="26" spans="1:6" ht="59.25" customHeight="1">
      <c r="A26" s="26" t="s">
        <v>146</v>
      </c>
      <c r="B26" s="79"/>
      <c r="C26" s="80" t="s">
        <v>125</v>
      </c>
      <c r="D26" s="92" t="s">
        <v>126</v>
      </c>
      <c r="E26" s="81" t="s">
        <v>127</v>
      </c>
      <c r="F26" s="97" t="s">
        <v>142</v>
      </c>
    </row>
    <row r="27" spans="1:6" ht="66" customHeight="1">
      <c r="A27" s="26" t="s">
        <v>123</v>
      </c>
      <c r="B27" s="79"/>
      <c r="C27" s="80" t="s">
        <v>128</v>
      </c>
      <c r="D27" s="93" t="s">
        <v>219</v>
      </c>
      <c r="E27" s="81" t="s">
        <v>127</v>
      </c>
      <c r="F27" s="97" t="s">
        <v>124</v>
      </c>
    </row>
    <row r="28" spans="1:6" ht="105" customHeight="1">
      <c r="A28" s="26" t="s">
        <v>147</v>
      </c>
      <c r="B28" s="79"/>
      <c r="C28" s="80" t="s">
        <v>129</v>
      </c>
      <c r="D28" s="93" t="s">
        <v>220</v>
      </c>
      <c r="E28" s="81" t="s">
        <v>130</v>
      </c>
      <c r="F28" s="97" t="s">
        <v>124</v>
      </c>
    </row>
    <row r="29" spans="1:6" ht="75.75" customHeight="1">
      <c r="A29" s="26" t="s">
        <v>148</v>
      </c>
      <c r="B29" s="79"/>
      <c r="C29" s="80" t="s">
        <v>131</v>
      </c>
      <c r="D29" s="93" t="s">
        <v>132</v>
      </c>
      <c r="E29" s="81" t="s">
        <v>127</v>
      </c>
      <c r="F29" s="97" t="s">
        <v>124</v>
      </c>
    </row>
    <row r="30" spans="1:6" ht="77.25" customHeight="1">
      <c r="A30" s="26" t="s">
        <v>149</v>
      </c>
      <c r="B30" s="79"/>
      <c r="C30" s="80" t="s">
        <v>133</v>
      </c>
      <c r="D30" s="93" t="s">
        <v>217</v>
      </c>
      <c r="E30" s="81" t="s">
        <v>127</v>
      </c>
      <c r="F30" s="97" t="s">
        <v>124</v>
      </c>
    </row>
    <row r="31" spans="1:6" ht="72.75" customHeight="1">
      <c r="A31" s="26" t="s">
        <v>150</v>
      </c>
      <c r="B31" s="79"/>
      <c r="C31" s="80" t="s">
        <v>134</v>
      </c>
      <c r="D31" s="93" t="s">
        <v>221</v>
      </c>
      <c r="E31" s="81">
        <v>2015</v>
      </c>
      <c r="F31" s="97" t="s">
        <v>124</v>
      </c>
    </row>
    <row r="33" ht="12.75">
      <c r="D33" s="90" t="s">
        <v>202</v>
      </c>
    </row>
  </sheetData>
  <sheetProtection/>
  <mergeCells count="8">
    <mergeCell ref="D1:F1"/>
    <mergeCell ref="D2:F2"/>
    <mergeCell ref="D3:F3"/>
    <mergeCell ref="D6:F6"/>
    <mergeCell ref="A11:F11"/>
    <mergeCell ref="A12:F12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Vika</cp:lastModifiedBy>
  <cp:lastPrinted>2016-06-28T10:48:55Z</cp:lastPrinted>
  <dcterms:created xsi:type="dcterms:W3CDTF">2014-02-14T10:26:29Z</dcterms:created>
  <dcterms:modified xsi:type="dcterms:W3CDTF">2016-06-28T10:49:19Z</dcterms:modified>
  <cp:category/>
  <cp:version/>
  <cp:contentType/>
  <cp:contentStatus/>
</cp:coreProperties>
</file>